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Kartu Piutang" sheetId="2" state="visible" r:id="rId4"/>
    <sheet name="Kartu Utang" sheetId="3" state="visible" r:id="rId5"/>
    <sheet name="Rekap &amp; Umu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<sst xmlns="http://schemas.openxmlformats.org/spreadsheetml/2006/main" count="87" uniqueCount="57">
  <si>
    <t xml:space="preserve">Buku Besar Pembantu Utang Piutang</t>
  </si>
  <si>
    <t xml:space="preserve">PANDUAN PENGGUNAAN</t>
  </si>
  <si>
    <t xml:space="preserve">1. Buka sheet 'Kartu Piutang' — setiap kali ada penjualan kredit atau pelanggan berutang, catat di kolom biru: Tanggal, Nama Debitur, Keterangan, Piutang Baru (Debit).</t>
  </si>
  <si>
    <t xml:space="preserve">2. Saat pelanggan membayar (cicilan/pelunasan), catat di baris baru dengan mengisi kolom Pembayaran (Kredit), bukan Piutang Baru.</t>
  </si>
  <si>
    <t xml:space="preserve">3. Kolom Saldo Piutang otomatis terhitung berjalan KHUSUS untuk debitur yang sama, terlepas dari transaksi debitur lain di baris sekitarnya.</t>
  </si>
  <si>
    <t xml:space="preserve">4. Buka sheet 'Kartu Utang' untuk mencatat utang ke supplier/pihak lain dengan pola yang sama: Utang Baru (Kredit) saat berutang, Pembayaran (Debit) saat melunasi.</t>
  </si>
  <si>
    <t xml:space="preserve">5. Sheet 'Rekap &amp; Umur' otomatis merangkum saldo akhir per debitur/kreditur beserta kategori umur piutang (aging) berdasarkan tanggal transaksi terakhir.</t>
  </si>
  <si>
    <t xml:space="preserve">KETERANGAN WARNA:</t>
  </si>
  <si>
    <t xml:space="preserve">- Teks BIRU = sel input, silakan diisi/diubah sesuai transaksi Anda</t>
  </si>
  <si>
    <t xml:space="preserve">- Teks HITAM = rumus otomatis, JANGAN diedit manual</t>
  </si>
  <si>
    <t xml:space="preserve">KONSEP DASAR BUKU BESAR PEMBANTU:</t>
  </si>
  <si>
    <t xml:space="preserve">Buku besar pembantu (subsidiary ledger) mencatat rincian per debitur/kreditur secara terpisah dari buku besar umum,</t>
  </si>
  <si>
    <t xml:space="preserve">sehingga saldo utang-piutang setiap pihak bisa dipantau individual, bukan hanya total keseluruhan.</t>
  </si>
  <si>
    <t xml:space="preserve">Total seluruh saldo di buku besar pembantu harus SAMA dengan saldo akun Piutang/Utang di buku besar umum (prinsip kontrol akuntansi).</t>
  </si>
  <si>
    <t xml:space="preserve">CATATAN: Template ini untuk pencatatan dasar. Untuk piutang/utang dengan bunga, denda, atau jatuh tempo kontraktual,</t>
  </si>
  <si>
    <t xml:space="preserve">tambahkan kolom tambahan sesuai kebutuhan dan konsultasikan dengan pembukuan resmi perusahaan Anda.</t>
  </si>
  <si>
    <t xml:space="preserve">Kartu Piutang (Buku Besar Pembantu Piutang)</t>
  </si>
  <si>
    <t xml:space="preserve">No</t>
  </si>
  <si>
    <t xml:space="preserve">Tanggal</t>
  </si>
  <si>
    <t xml:space="preserve">Nama Debitur</t>
  </si>
  <si>
    <t xml:space="preserve">Keterangan</t>
  </si>
  <si>
    <t xml:space="preserve">Piutang Baru/Debit (Rp)</t>
  </si>
  <si>
    <t xml:space="preserve">Pembayaran/Kredit (Rp)</t>
  </si>
  <si>
    <t xml:space="preserve">Saldo Piutang Debitur (Rp)</t>
  </si>
  <si>
    <t xml:space="preserve">Toko Sinar Jaya</t>
  </si>
  <si>
    <t xml:space="preserve">Penjualan kredit sembako</t>
  </si>
  <si>
    <t xml:space="preserve">CV Makmur Abadi</t>
  </si>
  <si>
    <t xml:space="preserve">Penjualan kredit alat tulis</t>
  </si>
  <si>
    <t xml:space="preserve">Pembayaran cicilan 1</t>
  </si>
  <si>
    <t xml:space="preserve">Bu Ratna</t>
  </si>
  <si>
    <t xml:space="preserve">Penjualan kredit tambahan</t>
  </si>
  <si>
    <t xml:space="preserve">Pelunasan penuh</t>
  </si>
  <si>
    <t xml:space="preserve">Pembayaran cicilan 2</t>
  </si>
  <si>
    <t xml:space="preserve">Kartu Utang (Buku Besar Pembantu Utang)</t>
  </si>
  <si>
    <t xml:space="preserve">Nama Kreditur</t>
  </si>
  <si>
    <t xml:space="preserve">Utang Baru/Kredit (Rp)</t>
  </si>
  <si>
    <t xml:space="preserve">Pembayaran/Debit (Rp)</t>
  </si>
  <si>
    <t xml:space="preserve">Saldo Utang Kreditur (Rp)</t>
  </si>
  <si>
    <t xml:space="preserve">PT Distributor Pangan</t>
  </si>
  <si>
    <t xml:space="preserve">Pembelian stok kredit</t>
  </si>
  <si>
    <t xml:space="preserve">CV Supplier Alat Tulis</t>
  </si>
  <si>
    <t xml:space="preserve">Bank Mitra Usaha</t>
  </si>
  <si>
    <t xml:space="preserve">Pinjaman modal kerja</t>
  </si>
  <si>
    <t xml:space="preserve">Cicilan bulan pertama</t>
  </si>
  <si>
    <t xml:space="preserve">Rekap Saldo &amp; Umur Piutang-Utang</t>
  </si>
  <si>
    <t xml:space="preserve">Tanggal Acuan (Hari Ini):</t>
  </si>
  <si>
    <t xml:space="preserve">Rekap Saldo Piutang per Debitur</t>
  </si>
  <si>
    <t xml:space="preserve">Saldo Piutang (Rp)</t>
  </si>
  <si>
    <t xml:space="preserve">Transaksi Terakhir</t>
  </si>
  <si>
    <t xml:space="preserve">Umur (Hari)</t>
  </si>
  <si>
    <t xml:space="preserve">Kategori Umur</t>
  </si>
  <si>
    <t xml:space="preserve">Rekap Saldo Utang per Kreditur</t>
  </si>
  <si>
    <t xml:space="preserve">Saldo Utang (Rp)</t>
  </si>
  <si>
    <t xml:space="preserve">RINGKASAN KPI</t>
  </si>
  <si>
    <t xml:space="preserve">Total Piutang Outstanding (Rp)</t>
  </si>
  <si>
    <t xml:space="preserve">Total Utang Outstanding (Rp)</t>
  </si>
  <si>
    <t xml:space="preserve">Posisi Bersih (Piutang - Utang) (Rp)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</si>
</sst>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Saldo Piutang per Debitur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'Rekap &amp; Umur'!B4</c:f>
              <c:strCache>
                <c:ptCount val="1"/>
                <c:pt idx="0">
                  <c:v>Saldo Piutang (Rp)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'Rekap &amp; Umur'!$A$5:$A$7</c:f>
              <c:strCache>
                <c:ptCount val="3"/>
                <c:pt idx="0">
                  <c:v>Bu Ratna</c:v>
                </c:pt>
                <c:pt idx="1">
                  <c:v>CV Makmur Abadi</c:v>
                </c:pt>
                <c:pt idx="2">
                  <c:v>Toko Sinar Jaya</c:v>
                </c:pt>
              </c:strCache>
            </c:strRef>
          </c:cat>
          <c:val>
            <c:numRef>
              <c:f>'Rekap &amp; Umur'!$B$5:$B$7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3500000</c:v>
                </c:pt>
              </c:numCache>
            </c:numRef>
          </c:val>
        </c:ser>
        <c:gapWidth val="150"/>
        <c:overlap val="0"/>
        <c:axId val="96026927"/>
        <c:axId val="32811132"/>
      </c:barChart>
      <c:catAx>
        <c:axId val="9602692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811132"/>
        <c:crosses val="autoZero"/>
        <c:auto val="1"/>
        <c:lblAlgn val="ctr"/>
        <c:lblOffset val="100"/>
        <c:noMultiLvlLbl val="0"/>
      </c:catAx>
      <c:valAx>
        <c:axId val="328111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02692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160560</xdr:rowOff>
    </xdr:from>
    <xdr:to>
      <xdr:col>15</xdr:col>
      <xdr:colOff>255240</xdr:colOff>
      <xdr:row>17</xdr:row>
      <xdr:rowOff>50400</xdr:rowOff>
    </xdr:to>
    <xdr:graphicFrame>
      <xdr:nvGraphicFramePr>
        <xdr:cNvPr id="0" name="Chart 1"/>
        <xdr:cNvGraphicFramePr/>
      </xdr:nvGraphicFramePr>
      <xdr:xfrm>
        <a:off x="6955200" y="379800"/>
        <a:ext cx="5758920" cy="3223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17.25" hidden="false" customHeight="true" outlineLevel="0" collapsed="false">
      <c r="A1" s="2" t="s">
        <v>0</v>
      </c>
    </row>
    <row r="3" customFormat="false" ht="15" hidden="false" customHeight="true" outlineLevel="0" collapsed="false">
      <c r="A3" s="3" t="s">
        <v>1</v>
      </c>
    </row>
    <row r="4" customFormat="false" ht="27.75" hidden="false" customHeight="true" outlineLevel="0" collapsed="false">
      <c r="A4" s="4" t="s">
        <v>2</v>
      </c>
    </row>
    <row r="5" customFormat="false" ht="27.75" hidden="false" customHeight="true" outlineLevel="0" collapsed="false">
      <c r="A5" s="4" t="s">
        <v>3</v>
      </c>
    </row>
    <row r="6" customFormat="false" ht="27.75" hidden="false" customHeight="true" outlineLevel="0" collapsed="false">
      <c r="A6" s="4" t="s">
        <v>4</v>
      </c>
    </row>
    <row r="7" customFormat="false" ht="27.75" hidden="false" customHeight="true" outlineLevel="0" collapsed="false">
      <c r="A7" s="4" t="s">
        <v>5</v>
      </c>
    </row>
    <row r="8" customFormat="false" ht="27.75" hidden="false" customHeight="true" outlineLevel="0" collapsed="false">
      <c r="A8" s="4" t="s">
        <v>6</v>
      </c>
    </row>
    <row r="9" customFormat="false" ht="15" hidden="false" customHeight="true" outlineLevel="0" collapsed="false">
      <c r="A9" s="4"/>
    </row>
    <row r="10" customFormat="false" ht="15" hidden="false" customHeight="true" outlineLevel="0" collapsed="false">
      <c r="A10" s="5" t="s">
        <v>7</v>
      </c>
    </row>
    <row r="11" customFormat="false" ht="15" hidden="false" customHeight="true" outlineLevel="0" collapsed="false">
      <c r="A11" s="4" t="s">
        <v>8</v>
      </c>
    </row>
    <row r="12" customFormat="false" ht="15" hidden="false" customHeight="true" outlineLevel="0" collapsed="false">
      <c r="A12" s="4" t="s">
        <v>9</v>
      </c>
    </row>
    <row r="13" customFormat="false" ht="15" hidden="false" customHeight="true" outlineLevel="0" collapsed="false">
      <c r="A13" s="4"/>
    </row>
    <row r="14" customFormat="false" ht="15" hidden="false" customHeight="true" outlineLevel="0" collapsed="false">
      <c r="A14" s="5" t="s">
        <v>10</v>
      </c>
    </row>
    <row r="15" customFormat="false" ht="27.75" hidden="false" customHeight="true" outlineLevel="0" collapsed="false">
      <c r="A15" s="4" t="s">
        <v>11</v>
      </c>
    </row>
    <row r="16" customFormat="false" ht="15" hidden="false" customHeight="true" outlineLevel="0" collapsed="false">
      <c r="A16" s="4" t="s">
        <v>12</v>
      </c>
    </row>
    <row r="17" customFormat="false" ht="27.75" hidden="false" customHeight="true" outlineLevel="0" collapsed="false">
      <c r="A17" s="4" t="s">
        <v>13</v>
      </c>
    </row>
    <row r="18" customFormat="false" ht="15" hidden="false" customHeight="true" outlineLevel="0" collapsed="false">
      <c r="A18" s="4"/>
    </row>
    <row r="19" customFormat="false" ht="26.25" hidden="false" customHeight="true" outlineLevel="0" collapsed="false">
      <c r="A19" s="5" t="s">
        <v>14</v>
      </c>
    </row>
    <row r="20" customFormat="false" ht="15" hidden="false" customHeight="true" outlineLevel="0" collapsed="false">
      <c r="A20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3"/>
    <col collapsed="false" customWidth="true" hidden="false" outlineLevel="0" max="3" min="3" style="1" width="20"/>
    <col collapsed="false" customWidth="true" hidden="false" outlineLevel="0" max="4" min="4" style="1" width="26"/>
    <col collapsed="false" customWidth="true" hidden="false" outlineLevel="0" max="6" min="5" style="1" width="18"/>
    <col collapsed="false" customWidth="true" hidden="false" outlineLevel="0" max="7" min="7" style="1" width="20"/>
  </cols>
  <sheetData>
    <row r="1" customFormat="false" ht="17.25" hidden="false" customHeight="true" outlineLevel="0" collapsed="false">
      <c r="A1" s="2" t="s">
        <v>16</v>
      </c>
    </row>
    <row r="3" customFormat="false" ht="26.25" hidden="false" customHeight="true" outlineLevel="0" collapsed="false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</row>
    <row r="4" customFormat="false" ht="15" hidden="false" customHeight="true" outlineLevel="0" collapsed="false">
      <c r="A4" s="7" t="n">
        <v>1</v>
      </c>
      <c r="B4" s="8" t="n">
        <v>46206</v>
      </c>
      <c r="C4" s="9" t="s">
        <v>24</v>
      </c>
      <c r="D4" s="9" t="s">
        <v>25</v>
      </c>
      <c r="E4" s="10" t="n">
        <v>5000000</v>
      </c>
      <c r="F4" s="10" t="n">
        <v>0</v>
      </c>
      <c r="G4" s="11" t="n">
        <f aca="false">SUMIFS($E$4:E4,$C$4:C4,C4)-SUMIFS($F$4:F4,$C$4:C4,C4)</f>
        <v>5000000</v>
      </c>
    </row>
    <row r="5" customFormat="false" ht="15" hidden="false" customHeight="true" outlineLevel="0" collapsed="false">
      <c r="A5" s="7" t="n">
        <v>2</v>
      </c>
      <c r="B5" s="8" t="n">
        <v>46213</v>
      </c>
      <c r="C5" s="9" t="s">
        <v>26</v>
      </c>
      <c r="D5" s="9" t="s">
        <v>27</v>
      </c>
      <c r="E5" s="10" t="n">
        <v>3200000</v>
      </c>
      <c r="F5" s="10" t="n">
        <v>0</v>
      </c>
      <c r="G5" s="11" t="n">
        <f aca="false">SUMIFS($E$4:E5,$C$4:C5,C5)-SUMIFS($F$4:F5,$C$4:C5,C5)</f>
        <v>3200000</v>
      </c>
    </row>
    <row r="6" customFormat="false" ht="15" hidden="false" customHeight="true" outlineLevel="0" collapsed="false">
      <c r="A6" s="7" t="n">
        <v>3</v>
      </c>
      <c r="B6" s="8" t="n">
        <v>46218</v>
      </c>
      <c r="C6" s="9" t="s">
        <v>24</v>
      </c>
      <c r="D6" s="9" t="s">
        <v>28</v>
      </c>
      <c r="E6" s="10" t="n">
        <v>0</v>
      </c>
      <c r="F6" s="10" t="n">
        <v>2000000</v>
      </c>
      <c r="G6" s="11" t="n">
        <f aca="false">SUMIFS($E$4:E6,$C$4:C6,C6)-SUMIFS($F$4:F6,$C$4:C6,C6)</f>
        <v>3000000</v>
      </c>
    </row>
    <row r="7" customFormat="false" ht="15" hidden="false" customHeight="true" outlineLevel="0" collapsed="false">
      <c r="A7" s="7" t="n">
        <v>4</v>
      </c>
      <c r="B7" s="8" t="n">
        <v>46223</v>
      </c>
      <c r="C7" s="9" t="s">
        <v>29</v>
      </c>
      <c r="D7" s="9" t="s">
        <v>25</v>
      </c>
      <c r="E7" s="10" t="n">
        <v>1500000</v>
      </c>
      <c r="F7" s="10" t="n">
        <v>0</v>
      </c>
      <c r="G7" s="11" t="n">
        <f aca="false">SUMIFS($E$4:E7,$C$4:C7,C7)-SUMIFS($F$4:F7,$C$4:C7,C7)</f>
        <v>1500000</v>
      </c>
    </row>
    <row r="8" customFormat="false" ht="15" hidden="false" customHeight="true" outlineLevel="0" collapsed="false">
      <c r="A8" s="7" t="n">
        <v>5</v>
      </c>
      <c r="B8" s="8" t="n">
        <v>46228</v>
      </c>
      <c r="C8" s="9" t="s">
        <v>26</v>
      </c>
      <c r="D8" s="9" t="s">
        <v>28</v>
      </c>
      <c r="E8" s="10" t="n">
        <v>0</v>
      </c>
      <c r="F8" s="10" t="n">
        <v>1200000</v>
      </c>
      <c r="G8" s="11" t="n">
        <f aca="false">SUMIFS($E$4:E8,$C$4:C8,C8)-SUMIFS($F$4:F8,$C$4:C8,C8)</f>
        <v>2000000</v>
      </c>
    </row>
    <row r="9" customFormat="false" ht="15" hidden="false" customHeight="true" outlineLevel="0" collapsed="false">
      <c r="A9" s="7" t="n">
        <v>6</v>
      </c>
      <c r="B9" s="8" t="n">
        <v>46235</v>
      </c>
      <c r="C9" s="9" t="s">
        <v>24</v>
      </c>
      <c r="D9" s="9" t="s">
        <v>30</v>
      </c>
      <c r="E9" s="10" t="n">
        <v>2000000</v>
      </c>
      <c r="F9" s="10" t="n">
        <v>0</v>
      </c>
      <c r="G9" s="11" t="n">
        <f aca="false">SUMIFS($E$4:E9,$C$4:C9,C9)-SUMIFS($F$4:F9,$C$4:C9,C9)</f>
        <v>5000000</v>
      </c>
    </row>
    <row r="10" customFormat="false" ht="15" hidden="false" customHeight="true" outlineLevel="0" collapsed="false">
      <c r="A10" s="7" t="n">
        <v>7</v>
      </c>
      <c r="B10" s="8" t="n">
        <v>46239</v>
      </c>
      <c r="C10" s="9" t="s">
        <v>29</v>
      </c>
      <c r="D10" s="9" t="s">
        <v>31</v>
      </c>
      <c r="E10" s="10" t="n">
        <v>0</v>
      </c>
      <c r="F10" s="10" t="n">
        <v>1500000</v>
      </c>
      <c r="G10" s="11" t="n">
        <f aca="false">SUMIFS($E$4:E10,$C$4:C10,C10)-SUMIFS($F$4:F10,$C$4:C10,C10)</f>
        <v>0</v>
      </c>
    </row>
    <row r="11" customFormat="false" ht="15" hidden="false" customHeight="true" outlineLevel="0" collapsed="false">
      <c r="A11" s="7" t="n">
        <v>8</v>
      </c>
      <c r="B11" s="8" t="n">
        <v>46244</v>
      </c>
      <c r="C11" s="9" t="s">
        <v>26</v>
      </c>
      <c r="D11" s="9" t="s">
        <v>32</v>
      </c>
      <c r="E11" s="10" t="n">
        <v>0</v>
      </c>
      <c r="F11" s="10" t="n">
        <v>2000000</v>
      </c>
      <c r="G11" s="11" t="n">
        <f aca="false">SUMIFS($E$4:E11,$C$4:C11,C11)-SUMIFS($F$4:F11,$C$4:C11,C11)</f>
        <v>0</v>
      </c>
    </row>
    <row r="12" customFormat="false" ht="15" hidden="false" customHeight="true" outlineLevel="0" collapsed="false">
      <c r="A12" s="7" t="n">
        <v>9</v>
      </c>
      <c r="B12" s="8" t="n">
        <v>46246</v>
      </c>
      <c r="C12" s="9" t="s">
        <v>24</v>
      </c>
      <c r="D12" s="9" t="s">
        <v>32</v>
      </c>
      <c r="E12" s="10" t="n">
        <v>0</v>
      </c>
      <c r="F12" s="10" t="n">
        <v>1500000</v>
      </c>
      <c r="G12" s="11" t="n">
        <f aca="false">SUMIFS($E$4:E12,$C$4:C12,C12)-SUMIFS($F$4:F12,$C$4:C12,C12)</f>
        <v>3500000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3"/>
    <col collapsed="false" customWidth="true" hidden="false" outlineLevel="0" max="3" min="3" style="1" width="22"/>
    <col collapsed="false" customWidth="true" hidden="false" outlineLevel="0" max="4" min="4" style="1" width="26"/>
    <col collapsed="false" customWidth="true" hidden="false" outlineLevel="0" max="6" min="5" style="1" width="18"/>
    <col collapsed="false" customWidth="true" hidden="false" outlineLevel="0" max="7" min="7" style="1" width="20"/>
  </cols>
  <sheetData>
    <row r="1" customFormat="false" ht="17.25" hidden="false" customHeight="true" outlineLevel="0" collapsed="false">
      <c r="A1" s="2" t="s">
        <v>33</v>
      </c>
    </row>
    <row r="3" customFormat="false" ht="26.25" hidden="false" customHeight="true" outlineLevel="0" collapsed="false">
      <c r="A3" s="6" t="s">
        <v>17</v>
      </c>
      <c r="B3" s="6" t="s">
        <v>18</v>
      </c>
      <c r="C3" s="6" t="s">
        <v>34</v>
      </c>
      <c r="D3" s="6" t="s">
        <v>20</v>
      </c>
      <c r="E3" s="6" t="s">
        <v>35</v>
      </c>
      <c r="F3" s="6" t="s">
        <v>36</v>
      </c>
      <c r="G3" s="6" t="s">
        <v>37</v>
      </c>
    </row>
    <row r="4" customFormat="false" ht="15" hidden="false" customHeight="true" outlineLevel="0" collapsed="false">
      <c r="A4" s="7" t="n">
        <v>1</v>
      </c>
      <c r="B4" s="8" t="n">
        <v>46205</v>
      </c>
      <c r="C4" s="9" t="s">
        <v>38</v>
      </c>
      <c r="D4" s="9" t="s">
        <v>39</v>
      </c>
      <c r="E4" s="10" t="n">
        <v>8000000</v>
      </c>
      <c r="F4" s="10" t="n">
        <v>0</v>
      </c>
      <c r="G4" s="11" t="n">
        <f aca="false">SUMIFS($E$4:E4,$C$4:C4,C4)-SUMIFS($F$4:F4,$C$4:C4,C4)</f>
        <v>8000000</v>
      </c>
    </row>
    <row r="5" customFormat="false" ht="15" hidden="false" customHeight="true" outlineLevel="0" collapsed="false">
      <c r="A5" s="7" t="n">
        <v>2</v>
      </c>
      <c r="B5" s="8" t="n">
        <v>46211</v>
      </c>
      <c r="C5" s="9" t="s">
        <v>40</v>
      </c>
      <c r="D5" s="9" t="s">
        <v>39</v>
      </c>
      <c r="E5" s="10" t="n">
        <v>4500000</v>
      </c>
      <c r="F5" s="10" t="n">
        <v>0</v>
      </c>
      <c r="G5" s="11" t="n">
        <f aca="false">SUMIFS($E$4:E5,$C$4:C5,C5)-SUMIFS($F$4:F5,$C$4:C5,C5)</f>
        <v>4500000</v>
      </c>
    </row>
    <row r="6" customFormat="false" ht="15" hidden="false" customHeight="true" outlineLevel="0" collapsed="false">
      <c r="A6" s="7" t="n">
        <v>3</v>
      </c>
      <c r="B6" s="8" t="n">
        <v>46221</v>
      </c>
      <c r="C6" s="9" t="s">
        <v>38</v>
      </c>
      <c r="D6" s="9" t="s">
        <v>28</v>
      </c>
      <c r="E6" s="10" t="n">
        <v>0</v>
      </c>
      <c r="F6" s="10" t="n">
        <v>3000000</v>
      </c>
      <c r="G6" s="11" t="n">
        <f aca="false">SUMIFS($E$4:E6,$C$4:C6,C6)-SUMIFS($F$4:F6,$C$4:C6,C6)</f>
        <v>5000000</v>
      </c>
    </row>
    <row r="7" customFormat="false" ht="15" hidden="false" customHeight="true" outlineLevel="0" collapsed="false">
      <c r="A7" s="7" t="n">
        <v>4</v>
      </c>
      <c r="B7" s="8" t="n">
        <v>46231</v>
      </c>
      <c r="C7" s="9" t="s">
        <v>41</v>
      </c>
      <c r="D7" s="9" t="s">
        <v>42</v>
      </c>
      <c r="E7" s="10" t="n">
        <v>10000000</v>
      </c>
      <c r="F7" s="10" t="n">
        <v>0</v>
      </c>
      <c r="G7" s="11" t="n">
        <f aca="false">SUMIFS($E$4:E7,$C$4:C7,C7)-SUMIFS($F$4:F7,$C$4:C7,C7)</f>
        <v>10000000</v>
      </c>
    </row>
    <row r="8" customFormat="false" ht="15" hidden="false" customHeight="true" outlineLevel="0" collapsed="false">
      <c r="A8" s="7" t="n">
        <v>5</v>
      </c>
      <c r="B8" s="8" t="n">
        <v>46236</v>
      </c>
      <c r="C8" s="9" t="s">
        <v>40</v>
      </c>
      <c r="D8" s="9" t="s">
        <v>28</v>
      </c>
      <c r="E8" s="10" t="n">
        <v>0</v>
      </c>
      <c r="F8" s="10" t="n">
        <v>2500000</v>
      </c>
      <c r="G8" s="11" t="n">
        <f aca="false">SUMIFS($E$4:E8,$C$4:C8,C8)-SUMIFS($F$4:F8,$C$4:C8,C8)</f>
        <v>2000000</v>
      </c>
    </row>
    <row r="9" customFormat="false" ht="15" hidden="false" customHeight="true" outlineLevel="0" collapsed="false">
      <c r="A9" s="7" t="n">
        <v>6</v>
      </c>
      <c r="B9" s="8" t="n">
        <v>46242</v>
      </c>
      <c r="C9" s="9" t="s">
        <v>38</v>
      </c>
      <c r="D9" s="9" t="s">
        <v>32</v>
      </c>
      <c r="E9" s="10" t="n">
        <v>0</v>
      </c>
      <c r="F9" s="10" t="n">
        <v>2500000</v>
      </c>
      <c r="G9" s="11" t="n">
        <f aca="false">SUMIFS($E$4:E9,$C$4:C9,C9)-SUMIFS($F$4:F9,$C$4:C9,C9)</f>
        <v>2500000</v>
      </c>
    </row>
    <row r="10" customFormat="false" ht="15" hidden="false" customHeight="true" outlineLevel="0" collapsed="false">
      <c r="A10" s="7" t="n">
        <v>7</v>
      </c>
      <c r="B10" s="8" t="n">
        <v>46245</v>
      </c>
      <c r="C10" s="9" t="s">
        <v>41</v>
      </c>
      <c r="D10" s="9" t="s">
        <v>43</v>
      </c>
      <c r="E10" s="10" t="n">
        <v>0</v>
      </c>
      <c r="F10" s="10" t="n">
        <v>1000000</v>
      </c>
      <c r="G10" s="11" t="n">
        <f aca="false">SUMIFS($E$4:E10,$C$4:C10,C10)-SUMIFS($F$4:F10,$C$4:C10,C10)</f>
        <v>9000000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3" min="2" style="1" width="18"/>
    <col collapsed="false" customWidth="true" hidden="false" outlineLevel="0" max="4" min="4" style="1" width="12"/>
    <col collapsed="false" customWidth="true" hidden="false" outlineLevel="0" max="5" min="5" style="1" width="20"/>
  </cols>
  <sheetData>
    <row r="1" customFormat="false" ht="17.25" hidden="false" customHeight="true" outlineLevel="0" collapsed="false">
      <c r="A1" s="2" t="s">
        <v>44</v>
      </c>
      <c r="E1" s="3" t="s">
        <v>45</v>
      </c>
      <c r="F1" s="12" t="n">
        <v>46246</v>
      </c>
    </row>
    <row r="3" customFormat="false" ht="15" hidden="false" customHeight="true" outlineLevel="0" collapsed="false">
      <c r="A3" s="3" t="s">
        <v>46</v>
      </c>
    </row>
    <row r="4" customFormat="false" ht="26.25" hidden="false" customHeight="true" outlineLevel="0" collapsed="false">
      <c r="A4" s="6" t="s">
        <v>19</v>
      </c>
      <c r="B4" s="6" t="s">
        <v>47</v>
      </c>
      <c r="C4" s="6" t="s">
        <v>48</v>
      </c>
      <c r="D4" s="6" t="s">
        <v>49</v>
      </c>
      <c r="E4" s="6" t="s">
        <v>50</v>
      </c>
    </row>
    <row r="5" customFormat="false" ht="15" hidden="false" customHeight="true" outlineLevel="0" collapsed="false">
      <c r="A5" s="9" t="s">
        <v>29</v>
      </c>
      <c r="B5" s="11" t="n">
        <f aca="false">SUMIFS('Kartu Piutang'!$E:$E,'Kartu Piutang'!$C:$C,A5)-SUMIFS('Kartu Piutang'!$F:$F,'Kartu Piutang'!$C:$C,A5)</f>
        <v>0</v>
      </c>
      <c r="C5" s="13" t="n">
        <f aca="false">SUMPRODUCT(MAX(('Kartu Piutang'!$C$4:$C$12=A5)*'Kartu Piutang'!$B$4:$B$12))</f>
        <v>46239</v>
      </c>
      <c r="D5" s="14" t="n">
        <f aca="false">$F$1-C5</f>
        <v>7</v>
      </c>
      <c r="E5" s="7" t="str">
        <f aca="false">IF(B5=0,"Lunas",IF(D5&lt;=30,"Lancar (&lt;30 hari)",IF(D5&lt;=60,"Perhatian (30-60 hari)","Macet (&gt;60 hari)")))</f>
        <v>Lunas</v>
      </c>
    </row>
    <row r="6" customFormat="false" ht="15" hidden="false" customHeight="true" outlineLevel="0" collapsed="false">
      <c r="A6" s="9" t="s">
        <v>26</v>
      </c>
      <c r="B6" s="11" t="n">
        <f aca="false">SUMIFS('Kartu Piutang'!$E:$E,'Kartu Piutang'!$C:$C,A6)-SUMIFS('Kartu Piutang'!$F:$F,'Kartu Piutang'!$C:$C,A6)</f>
        <v>0</v>
      </c>
      <c r="C6" s="13" t="n">
        <f aca="false">SUMPRODUCT(MAX(('Kartu Piutang'!$C$4:$C$12=A6)*'Kartu Piutang'!$B$4:$B$12))</f>
        <v>46244</v>
      </c>
      <c r="D6" s="14" t="n">
        <f aca="false">$F$1-C6</f>
        <v>2</v>
      </c>
      <c r="E6" s="7" t="str">
        <f aca="false">IF(B6=0,"Lunas",IF(D6&lt;=30,"Lancar (&lt;30 hari)",IF(D6&lt;=60,"Perhatian (30-60 hari)","Macet (&gt;60 hari)")))</f>
        <v>Lunas</v>
      </c>
    </row>
    <row r="7" customFormat="false" ht="15" hidden="false" customHeight="true" outlineLevel="0" collapsed="false">
      <c r="A7" s="9" t="s">
        <v>24</v>
      </c>
      <c r="B7" s="11" t="n">
        <f aca="false">SUMIFS('Kartu Piutang'!$E:$E,'Kartu Piutang'!$C:$C,A7)-SUMIFS('Kartu Piutang'!$F:$F,'Kartu Piutang'!$C:$C,A7)</f>
        <v>3500000</v>
      </c>
      <c r="C7" s="13" t="n">
        <f aca="false">SUMPRODUCT(MAX(('Kartu Piutang'!$C$4:$C$12=A7)*'Kartu Piutang'!$B$4:$B$12))</f>
        <v>46246</v>
      </c>
      <c r="D7" s="14" t="n">
        <f aca="false">$F$1-C7</f>
        <v>0</v>
      </c>
      <c r="E7" s="7" t="str">
        <f aca="false">IF(B7=0,"Lunas",IF(D7&lt;=30,"Lancar (&lt;30 hari)",IF(D7&lt;=60,"Perhatian (30-60 hari)","Macet (&gt;60 hari)")))</f>
        <v>Lancar (&lt;30 hari)</v>
      </c>
    </row>
    <row r="9" customFormat="false" ht="15" hidden="false" customHeight="true" outlineLevel="0" collapsed="false">
      <c r="A9" s="3" t="s">
        <v>51</v>
      </c>
    </row>
    <row r="10" customFormat="false" ht="26.25" hidden="false" customHeight="true" outlineLevel="0" collapsed="false">
      <c r="A10" s="6" t="s">
        <v>34</v>
      </c>
      <c r="B10" s="6" t="s">
        <v>52</v>
      </c>
      <c r="C10" s="6" t="s">
        <v>48</v>
      </c>
      <c r="D10" s="6" t="s">
        <v>49</v>
      </c>
    </row>
    <row r="11" customFormat="false" ht="15" hidden="false" customHeight="true" outlineLevel="0" collapsed="false">
      <c r="A11" s="9" t="s">
        <v>41</v>
      </c>
      <c r="B11" s="11" t="n">
        <f aca="false">SUMIFS('Kartu Utang'!$E:$E,'Kartu Utang'!$C:$C,A11)-SUMIFS('Kartu Utang'!$F:$F,'Kartu Utang'!$C:$C,A11)</f>
        <v>9000000</v>
      </c>
      <c r="C11" s="13" t="n">
        <f aca="false">SUMPRODUCT(MAX(('Kartu Utang'!$C$4:$C$10=A11)*'Kartu Utang'!$B$4:$B$10))</f>
        <v>46245</v>
      </c>
      <c r="D11" s="14" t="n">
        <f aca="false">$F$1-C11</f>
        <v>1</v>
      </c>
    </row>
    <row r="12" customFormat="false" ht="15" hidden="false" customHeight="true" outlineLevel="0" collapsed="false">
      <c r="A12" s="9" t="s">
        <v>40</v>
      </c>
      <c r="B12" s="11" t="n">
        <f aca="false">SUMIFS('Kartu Utang'!$E:$E,'Kartu Utang'!$C:$C,A12)-SUMIFS('Kartu Utang'!$F:$F,'Kartu Utang'!$C:$C,A12)</f>
        <v>2000000</v>
      </c>
      <c r="C12" s="13" t="n">
        <f aca="false">SUMPRODUCT(MAX(('Kartu Utang'!$C$4:$C$10=A12)*'Kartu Utang'!$B$4:$B$10))</f>
        <v>46236</v>
      </c>
      <c r="D12" s="14" t="n">
        <f aca="false">$F$1-C12</f>
        <v>10</v>
      </c>
    </row>
    <row r="13" customFormat="false" ht="15" hidden="false" customHeight="true" outlineLevel="0" collapsed="false">
      <c r="A13" s="9" t="s">
        <v>38</v>
      </c>
      <c r="B13" s="11" t="n">
        <f aca="false">SUMIFS('Kartu Utang'!$E:$E,'Kartu Utang'!$C:$C,A13)-SUMIFS('Kartu Utang'!$F:$F,'Kartu Utang'!$C:$C,A13)</f>
        <v>2500000</v>
      </c>
      <c r="C13" s="13" t="n">
        <f aca="false">SUMPRODUCT(MAX(('Kartu Utang'!$C$4:$C$10=A13)*'Kartu Utang'!$B$4:$B$10))</f>
        <v>46242</v>
      </c>
      <c r="D13" s="14" t="n">
        <f aca="false">$F$1-C13</f>
        <v>4</v>
      </c>
    </row>
    <row r="16" customFormat="false" ht="15" hidden="false" customHeight="true" outlineLevel="0" collapsed="false">
      <c r="A16" s="3" t="s">
        <v>53</v>
      </c>
    </row>
    <row r="17" customFormat="false" ht="15" hidden="false" customHeight="true" outlineLevel="0" collapsed="false">
      <c r="A17" s="15" t="s">
        <v>54</v>
      </c>
      <c r="B17" s="11" t="n">
        <f aca="false">SUM(B5:B7)</f>
        <v>3500000</v>
      </c>
    </row>
    <row r="18" customFormat="false" ht="15" hidden="false" customHeight="true" outlineLevel="0" collapsed="false">
      <c r="A18" s="15" t="s">
        <v>55</v>
      </c>
      <c r="B18" s="11" t="n">
        <f aca="false">SUM(B11:B13)</f>
        <v>13500000</v>
      </c>
    </row>
    <row r="19" customFormat="false" ht="15" hidden="false" customHeight="true" outlineLevel="0" collapsed="false">
      <c r="A19" s="15" t="s">
        <v>56</v>
      </c>
      <c r="B19" s="11" t="n">
        <f aca="false">B17-B18</f>
        <v>-10000000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2026-08-12T03:15:31Z</dcterms:created>
  <dc:creator>openpyxl</dc:creator>
  <dc:description/>
  <dc:language>en-US</dc:language>
  <cp:lastModifiedBy/>
  <dcterms:modified xsi:type="dcterms:W3CDTF">2026-08-12T03:16:02Z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