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 Inventaris" sheetId="1" state="visible" r:id="rId3"/>
    <sheet name="Dashboar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<sst xmlns="http://schemas.openxmlformats.org/spreadsheetml/2006/main" count="58" uniqueCount="45">
  <si>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 xml:space="preserve">Kode Barang</t>
  </si>
  <si>
    <t xml:space="preserve">Kategori</t>
  </si>
  <si>
    <t xml:space="preserve">Nama Barang</t>
  </si>
  <si>
    <t xml:space="preserve">Stok Masuk</t>
  </si>
  <si>
    <t xml:space="preserve">Stok Keluar</t>
  </si>
  <si>
    <t xml:space="preserve">Sisa Stok</t>
  </si>
  <si>
    <t xml:space="preserve">Stok Minimum</t>
  </si>
  <si>
    <t xml:space="preserve">BRG-001</t>
  </si>
  <si>
    <t xml:space="preserve">Elektronik</t>
  </si>
  <si>
    <t xml:space="preserve">Kabel HDMI 2m</t>
  </si>
  <si>
    <t xml:space="preserve">BRG-002</t>
  </si>
  <si>
    <t xml:space="preserve">Charger USB-C 20W</t>
  </si>
  <si>
    <t xml:space="preserve">BRG-003</t>
  </si>
  <si>
    <t xml:space="preserve">Power Bank 10000mAh</t>
  </si>
  <si>
    <t xml:space="preserve">BRG-004</t>
  </si>
  <si>
    <t xml:space="preserve">Alat Tulis</t>
  </si>
  <si>
    <t xml:space="preserve">Pulpen Gel Hitam</t>
  </si>
  <si>
    <t xml:space="preserve">BRG-005</t>
  </si>
  <si>
    <t xml:space="preserve">Buku Tulis 58 Lembar</t>
  </si>
  <si>
    <t xml:space="preserve">BRG-006</t>
  </si>
  <si>
    <t xml:space="preserve">Spidol Whiteboard</t>
  </si>
  <si>
    <t xml:space="preserve">BRG-007</t>
  </si>
  <si>
    <t xml:space="preserve">Kebersihan</t>
  </si>
  <si>
    <t xml:space="preserve">Sabun Cuci Tangan 500ml</t>
  </si>
  <si>
    <t xml:space="preserve">BRG-008</t>
  </si>
  <si>
    <t xml:space="preserve">Tisu Gulung 6pcs</t>
  </si>
  <si>
    <t xml:space="preserve">BRG-009</t>
  </si>
  <si>
    <t xml:space="preserve">Cairan Pembersih Lantai 1L</t>
  </si>
  <si>
    <t xml:space="preserve">BRG-010</t>
  </si>
  <si>
    <t xml:space="preserve">Kemasan</t>
  </si>
  <si>
    <t xml:space="preserve">Kardus Box Sedang</t>
  </si>
  <si>
    <t xml:space="preserve">BRG-011</t>
  </si>
  <si>
    <t xml:space="preserve">Plastik Wrap Roll</t>
  </si>
  <si>
    <t xml:space="preserve">BRG-012</t>
  </si>
  <si>
    <t xml:space="preserve">Selotip Bening</t>
  </si>
  <si>
    <t xml:space="preserve">Catatan: Data di atas adalah data CONTOH/ILUSTRASI untuk simulasi dashboard. Ganti dengan data stok barang Anda sendiri di sheet ini — Dashboard akan otomatis ter-update. Baris yang tersorot merah menandakan Sisa Stok sudah di bawah Stok Minimum.</t>
  </si>
  <si>
    <t xml:space="preserve">Dashboard Inventaris 2026</t>
  </si>
  <si>
    <t xml:space="preserve">Rekap Sisa Stok per Kategori</t>
  </si>
  <si>
    <t xml:space="preserve">Total Stok Masuk</t>
  </si>
  <si>
    <t xml:space="preserve">Total Stok Keluar</t>
  </si>
  <si>
    <t xml:space="preserve">Sum of Sisa Stok</t>
  </si>
  <si>
    <t xml:space="preserve">Jumlah Item di Bawah Minimum</t>
  </si>
  <si>
    <t xml:space="preserve">Total Sisa Stok (Semua)</t>
  </si>
  <si>
    <t xml:space="preserve">Jumlah Item Perlu Restock</t>
  </si>
  <si>
    <t xml:space="preserve">Kategori dengan Stok Terbanyak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</si>
</sst>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8"/>
      <color rgb="FF7C2D12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2"/>
      <color rgb="FF7C2D12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A580C"/>
        <bgColor rgb="FFDC2626"/>
      </patternFill>
    </fill>
    <fill>
      <patternFill patternType="solid">
        <fgColor rgb="FFDC2626"/>
        <bgColor rgb="FFEA580C"/>
      </patternFill>
    </fill>
    <fill>
      <patternFill patternType="solid">
        <fgColor rgb="FF16A34A"/>
        <bgColor rgb="FF00808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EA580C"/>
          <bgColor rgb="FF000000"/>
        </patternFill>
      </fill>
    </dxf>
    <dxf>
      <fill>
        <patternFill patternType="solid">
          <fgColor rgb="FFFCA5A5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7F1D1D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ont>
        <b val="1"/>
        <color rgb="FF7F1D1D"/>
      </font>
      <fill>
        <patternFill>
          <bgColor rgb="FFFCA5A5"/>
        </patternFill>
      </fill>
    </dxf>
  </dxf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7F1D1D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993366"/>
      <rgbColor rgb="FFF9F9F9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CA5A5"/>
      <rgbColor rgb="FFCC99FF"/>
      <rgbColor rgb="FFFFCC99"/>
      <rgbColor rgb="FF4F81BD"/>
      <rgbColor rgb="FF33CCCC"/>
      <rgbColor rgb="FF99CC00"/>
      <rgbColor rgb="FFFFCC00"/>
      <rgbColor rgb="FFFF9900"/>
      <rgbColor rgb="FFEA580C"/>
      <rgbColor rgb="FF6B7280"/>
      <rgbColor rgb="FF969696"/>
      <rgbColor rgb="FF003366"/>
      <rgbColor rgb="FF16A34A"/>
      <rgbColor rgb="FF003300"/>
      <rgbColor rgb="FF333300"/>
      <rgbColor rgb="FF7C2D12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Sisa Stok per Kategori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Dashboard!D5</c:f>
              <c:strCache>
                <c:ptCount val="1"/>
                <c:pt idx="0">
                  <c:v>Sum of Sisa Stok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Dashboard!$A$6:$A$9</c:f>
              <c:strCache>
                <c:ptCount val="4"/>
                <c:pt idx="0">
                  <c:v>Elektronik</c:v>
                </c:pt>
                <c:pt idx="1">
                  <c:v>Alat Tulis</c:v>
                </c:pt>
                <c:pt idx="2">
                  <c:v>Kebersihan</c:v>
                </c:pt>
                <c:pt idx="3">
                  <c:v>Kemasan</c:v>
                </c:pt>
              </c:strCache>
            </c:strRef>
          </c:cat>
          <c:val>
            <c:numRef>
              <c:f>Dashboard!$D$6:$D$9</c:f>
              <c:numCache>
                <c:formatCode>General</c:formatCode>
                <c:ptCount val="4"/>
                <c:pt idx="0">
                  <c:v>45</c:v>
                </c:pt>
                <c:pt idx="1">
                  <c:v>63</c:v>
                </c:pt>
                <c:pt idx="2">
                  <c:v>26</c:v>
                </c:pt>
                <c:pt idx="3">
                  <c:v>62</c:v>
                </c:pt>
              </c:numCache>
            </c:numRef>
          </c:val>
        </c:ser>
        <c:gapWidth val="150"/>
        <c:overlap val="0"/>
        <c:axId val="3680605"/>
        <c:axId val="64973211"/>
      </c:barChart>
      <c:catAx>
        <c:axId val="368060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4973211"/>
        <c:crosses val="autoZero"/>
        <c:auto val="1"/>
        <c:lblAlgn val="ctr"/>
        <c:lblOffset val="100"/>
        <c:noMultiLvlLbl val="0"/>
      </c:catAx>
      <c:valAx>
        <c:axId val="6497321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Sisa Stok (unit)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68060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13</xdr:row>
      <xdr:rowOff>100800</xdr:rowOff>
    </xdr:from>
    <xdr:to>
      <xdr:col>5</xdr:col>
      <xdr:colOff>558720</xdr:colOff>
      <xdr:row>30</xdr:row>
      <xdr:rowOff>101880</xdr:rowOff>
    </xdr:to>
    <xdr:graphicFrame>
      <xdr:nvGraphicFramePr>
        <xdr:cNvPr id="0" name="Chart 1"/>
        <xdr:cNvGraphicFramePr/>
      </xdr:nvGraphicFramePr>
      <xdr:xfrm>
        <a:off x="0" y="3228840"/>
        <a:ext cx="647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DataInventaris" displayName="DataInventaris" ref="A1:G13" headerRowCount="1" totalsRowCount="0" totalsRowShown="0">
  <autoFilter ref="A1:G13"/>
  <tableColumns count="7">
    <tableColumn id="1" name="Kode Barang"/>
    <tableColumn id="2" name="Kategori"/>
    <tableColumn id="3" name="Nama Barang"/>
    <tableColumn id="4" name="Stok Masuk"/>
    <tableColumn id="5" name="Stok Keluar"/>
    <tableColumn id="6" name="Sisa Stok"/>
    <tableColumn id="7" name="Stok Minimum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24"/>
    <col collapsed="false" customWidth="true" hidden="false" outlineLevel="0" max="6" min="4" style="0" width="12"/>
    <col collapsed="false" customWidth="true" hidden="false" outlineLevel="0" max="7" min="7" style="0" width="14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2" t="s">
        <v>7</v>
      </c>
      <c r="B2" s="2" t="s">
        <v>8</v>
      </c>
      <c r="C2" s="2" t="s">
        <v>9</v>
      </c>
      <c r="D2" s="2" t="n">
        <v>120</v>
      </c>
      <c r="E2" s="2" t="n">
        <v>95</v>
      </c>
      <c r="F2" s="2" t="n">
        <f aca="false">D2-E2</f>
        <v>25</v>
      </c>
      <c r="G2" s="2" t="n">
        <v>15</v>
      </c>
    </row>
    <row r="3" customFormat="false" ht="15" hidden="false" customHeight="false" outlineLevel="0" collapsed="false">
      <c r="A3" s="2" t="s">
        <v>10</v>
      </c>
      <c r="B3" s="2" t="s">
        <v>8</v>
      </c>
      <c r="C3" s="2" t="s">
        <v>11</v>
      </c>
      <c r="D3" s="2" t="n">
        <v>80</v>
      </c>
      <c r="E3" s="2" t="n">
        <v>72</v>
      </c>
      <c r="F3" s="2" t="n">
        <f aca="false">D3-E3</f>
        <v>8</v>
      </c>
      <c r="G3" s="2" t="n">
        <v>10</v>
      </c>
    </row>
    <row r="4" customFormat="false" ht="15" hidden="false" customHeight="false" outlineLevel="0" collapsed="false">
      <c r="A4" s="2" t="s">
        <v>12</v>
      </c>
      <c r="B4" s="2" t="s">
        <v>8</v>
      </c>
      <c r="C4" s="2" t="s">
        <v>13</v>
      </c>
      <c r="D4" s="2" t="n">
        <v>60</v>
      </c>
      <c r="E4" s="2" t="n">
        <v>48</v>
      </c>
      <c r="F4" s="2" t="n">
        <f aca="false">D4-E4</f>
        <v>12</v>
      </c>
      <c r="G4" s="2" t="n">
        <v>8</v>
      </c>
    </row>
    <row r="5" customFormat="false" ht="15" hidden="false" customHeight="false" outlineLevel="0" collapsed="false">
      <c r="A5" s="2" t="s">
        <v>14</v>
      </c>
      <c r="B5" s="2" t="s">
        <v>15</v>
      </c>
      <c r="C5" s="2" t="s">
        <v>16</v>
      </c>
      <c r="D5" s="2" t="n">
        <v>300</v>
      </c>
      <c r="E5" s="2" t="n">
        <v>265</v>
      </c>
      <c r="F5" s="2" t="n">
        <f aca="false">D5-E5</f>
        <v>35</v>
      </c>
      <c r="G5" s="2" t="n">
        <v>50</v>
      </c>
    </row>
    <row r="6" customFormat="false" ht="15" hidden="false" customHeight="false" outlineLevel="0" collapsed="false">
      <c r="A6" s="2" t="s">
        <v>17</v>
      </c>
      <c r="B6" s="2" t="s">
        <v>15</v>
      </c>
      <c r="C6" s="2" t="s">
        <v>18</v>
      </c>
      <c r="D6" s="2" t="n">
        <v>200</v>
      </c>
      <c r="E6" s="2" t="n">
        <v>178</v>
      </c>
      <c r="F6" s="2" t="n">
        <f aca="false">D6-E6</f>
        <v>22</v>
      </c>
      <c r="G6" s="2" t="n">
        <v>30</v>
      </c>
    </row>
    <row r="7" customFormat="false" ht="15" hidden="false" customHeight="false" outlineLevel="0" collapsed="false">
      <c r="A7" s="2" t="s">
        <v>19</v>
      </c>
      <c r="B7" s="2" t="s">
        <v>15</v>
      </c>
      <c r="C7" s="2" t="s">
        <v>20</v>
      </c>
      <c r="D7" s="2" t="n">
        <v>90</v>
      </c>
      <c r="E7" s="2" t="n">
        <v>84</v>
      </c>
      <c r="F7" s="2" t="n">
        <f aca="false">D7-E7</f>
        <v>6</v>
      </c>
      <c r="G7" s="2" t="n">
        <v>15</v>
      </c>
    </row>
    <row r="8" customFormat="false" ht="15" hidden="false" customHeight="false" outlineLevel="0" collapsed="false">
      <c r="A8" s="2" t="s">
        <v>21</v>
      </c>
      <c r="B8" s="2" t="s">
        <v>22</v>
      </c>
      <c r="C8" s="2" t="s">
        <v>23</v>
      </c>
      <c r="D8" s="2" t="n">
        <v>70</v>
      </c>
      <c r="E8" s="2" t="n">
        <v>61</v>
      </c>
      <c r="F8" s="2" t="n">
        <f aca="false">D8-E8</f>
        <v>9</v>
      </c>
      <c r="G8" s="2" t="n">
        <v>12</v>
      </c>
    </row>
    <row r="9" customFormat="false" ht="15" hidden="false" customHeight="false" outlineLevel="0" collapsed="false">
      <c r="A9" s="2" t="s">
        <v>24</v>
      </c>
      <c r="B9" s="2" t="s">
        <v>22</v>
      </c>
      <c r="C9" s="2" t="s">
        <v>25</v>
      </c>
      <c r="D9" s="2" t="n">
        <v>150</v>
      </c>
      <c r="E9" s="2" t="n">
        <v>139</v>
      </c>
      <c r="F9" s="2" t="n">
        <f aca="false">D9-E9</f>
        <v>11</v>
      </c>
      <c r="G9" s="2" t="n">
        <v>20</v>
      </c>
    </row>
    <row r="10" customFormat="false" ht="15" hidden="false" customHeight="false" outlineLevel="0" collapsed="false">
      <c r="A10" s="2" t="s">
        <v>26</v>
      </c>
      <c r="B10" s="2" t="s">
        <v>22</v>
      </c>
      <c r="C10" s="2" t="s">
        <v>27</v>
      </c>
      <c r="D10" s="2" t="n">
        <v>50</v>
      </c>
      <c r="E10" s="2" t="n">
        <v>44</v>
      </c>
      <c r="F10" s="2" t="n">
        <f aca="false">D10-E10</f>
        <v>6</v>
      </c>
      <c r="G10" s="2" t="n">
        <v>10</v>
      </c>
    </row>
    <row r="11" customFormat="false" ht="15" hidden="false" customHeight="false" outlineLevel="0" collapsed="false">
      <c r="A11" s="2" t="s">
        <v>28</v>
      </c>
      <c r="B11" s="2" t="s">
        <v>29</v>
      </c>
      <c r="C11" s="2" t="s">
        <v>30</v>
      </c>
      <c r="D11" s="2" t="n">
        <v>400</v>
      </c>
      <c r="E11" s="2" t="n">
        <v>362</v>
      </c>
      <c r="F11" s="2" t="n">
        <f aca="false">D11-E11</f>
        <v>38</v>
      </c>
      <c r="G11" s="2" t="n">
        <v>60</v>
      </c>
    </row>
    <row r="12" customFormat="false" ht="15" hidden="false" customHeight="false" outlineLevel="0" collapsed="false">
      <c r="A12" s="2" t="s">
        <v>31</v>
      </c>
      <c r="B12" s="2" t="s">
        <v>29</v>
      </c>
      <c r="C12" s="2" t="s">
        <v>32</v>
      </c>
      <c r="D12" s="2" t="n">
        <v>180</v>
      </c>
      <c r="E12" s="2" t="n">
        <v>171</v>
      </c>
      <c r="F12" s="2" t="n">
        <f aca="false">D12-E12</f>
        <v>9</v>
      </c>
      <c r="G12" s="2" t="n">
        <v>25</v>
      </c>
    </row>
    <row r="13" customFormat="false" ht="15" hidden="false" customHeight="false" outlineLevel="0" collapsed="false">
      <c r="A13" s="2" t="s">
        <v>33</v>
      </c>
      <c r="B13" s="2" t="s">
        <v>29</v>
      </c>
      <c r="C13" s="2" t="s">
        <v>34</v>
      </c>
      <c r="D13" s="2" t="n">
        <v>220</v>
      </c>
      <c r="E13" s="2" t="n">
        <v>205</v>
      </c>
      <c r="F13" s="2" t="n">
        <f aca="false">D13-E13</f>
        <v>15</v>
      </c>
      <c r="G13" s="2" t="n">
        <v>30</v>
      </c>
    </row>
    <row r="15" customFormat="false" ht="15" hidden="false" customHeight="false" outlineLevel="0" collapsed="false">
      <c r="A15" s="3" t="s">
        <v>35</v>
      </c>
    </row>
  </sheetData>
  <conditionalFormatting sqref="A2:G13">
    <cfRule type="expression" priority="2" aboveAverage="0" equalAverage="0" bottom="0" percent="0" rank="0" text="" dxfId="6">
      <formula>$F2&lt;$G2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4" min="1" style="0" width="16"/>
    <col collapsed="false" customWidth="true" hidden="false" outlineLevel="0" max="5" min="5" style="0" width="20"/>
  </cols>
  <sheetData>
    <row r="1" customFormat="false" ht="22.05" hidden="false" customHeight="false" outlineLevel="0" collapsed="false">
      <c r="A1" s="4" t="s">
        <v>36</v>
      </c>
      <c r="B1" s="4"/>
      <c r="C1" s="4"/>
      <c r="D1" s="4"/>
      <c r="E1" s="4"/>
    </row>
    <row r="2" customFormat="false" ht="15" hidden="false" customHeight="false" outlineLevel="0" collapsed="false">
      <c r="A2" s="5" t="str">
        <f aca="true">CONCATENATE("Update terakhir: ",TEXT(TODAY(),"DD MMMM YYYY"))</f>
        <v>Update terakhir: 10 August 2026</v>
      </c>
      <c r="B2" s="5"/>
      <c r="C2" s="5"/>
      <c r="D2" s="5"/>
      <c r="E2" s="5"/>
    </row>
    <row r="4" customFormat="false" ht="15" hidden="false" customHeight="false" outlineLevel="0" collapsed="false">
      <c r="A4" s="6" t="s">
        <v>37</v>
      </c>
    </row>
    <row r="5" customFormat="false" ht="30" hidden="false" customHeight="true" outlineLevel="0" collapsed="false">
      <c r="A5" s="7" t="s">
        <v>1</v>
      </c>
      <c r="B5" s="7" t="s">
        <v>38</v>
      </c>
      <c r="C5" s="7" t="s">
        <v>39</v>
      </c>
      <c r="D5" s="7" t="s">
        <v>40</v>
      </c>
      <c r="E5" s="7" t="s">
        <v>41</v>
      </c>
    </row>
    <row r="6" customFormat="false" ht="15" hidden="false" customHeight="false" outlineLevel="0" collapsed="false">
      <c r="A6" s="0" t="s">
        <v>8</v>
      </c>
      <c r="B6" s="0" t="n">
        <f aca="false">SUMIFS('Data Inventaris'!D:D,'Data Inventaris'!B:B,A6)</f>
        <v>260</v>
      </c>
      <c r="C6" s="0" t="n">
        <f aca="false">SUMIFS('Data Inventaris'!E:E,'Data Inventaris'!B:B,A6)</f>
        <v>215</v>
      </c>
      <c r="D6" s="0" t="n">
        <f aca="false">SUMIFS('Data Inventaris'!F:F,'Data Inventaris'!B:B,A6)</f>
        <v>45</v>
      </c>
      <c r="E6" s="0" t="n">
        <f aca="false">SUMPRODUCT(('Data Inventaris'!$B$2:$B$13=A6)*('Data Inventaris'!$F$2:$F$13&lt;'Data Inventaris'!$G$2:$G$13))</f>
        <v>1</v>
      </c>
    </row>
    <row r="7" customFormat="false" ht="15" hidden="false" customHeight="false" outlineLevel="0" collapsed="false">
      <c r="A7" s="0" t="s">
        <v>15</v>
      </c>
      <c r="B7" s="0" t="n">
        <f aca="false">SUMIFS('Data Inventaris'!D:D,'Data Inventaris'!B:B,A7)</f>
        <v>590</v>
      </c>
      <c r="C7" s="0" t="n">
        <f aca="false">SUMIFS('Data Inventaris'!E:E,'Data Inventaris'!B:B,A7)</f>
        <v>527</v>
      </c>
      <c r="D7" s="0" t="n">
        <f aca="false">SUMIFS('Data Inventaris'!F:F,'Data Inventaris'!B:B,A7)</f>
        <v>63</v>
      </c>
      <c r="E7" s="0" t="n">
        <f aca="false">SUMPRODUCT(('Data Inventaris'!$B$2:$B$13=A7)*('Data Inventaris'!$F$2:$F$13&lt;'Data Inventaris'!$G$2:$G$13))</f>
        <v>3</v>
      </c>
    </row>
    <row r="8" customFormat="false" ht="15" hidden="false" customHeight="false" outlineLevel="0" collapsed="false">
      <c r="A8" s="0" t="s">
        <v>22</v>
      </c>
      <c r="B8" s="0" t="n">
        <f aca="false">SUMIFS('Data Inventaris'!D:D,'Data Inventaris'!B:B,A8)</f>
        <v>270</v>
      </c>
      <c r="C8" s="0" t="n">
        <f aca="false">SUMIFS('Data Inventaris'!E:E,'Data Inventaris'!B:B,A8)</f>
        <v>244</v>
      </c>
      <c r="D8" s="0" t="n">
        <f aca="false">SUMIFS('Data Inventaris'!F:F,'Data Inventaris'!B:B,A8)</f>
        <v>26</v>
      </c>
      <c r="E8" s="0" t="n">
        <f aca="false">SUMPRODUCT(('Data Inventaris'!$B$2:$B$13=A8)*('Data Inventaris'!$F$2:$F$13&lt;'Data Inventaris'!$G$2:$G$13))</f>
        <v>3</v>
      </c>
    </row>
    <row r="9" customFormat="false" ht="15" hidden="false" customHeight="false" outlineLevel="0" collapsed="false">
      <c r="A9" s="0" t="s">
        <v>29</v>
      </c>
      <c r="B9" s="0" t="n">
        <f aca="false">SUMIFS('Data Inventaris'!D:D,'Data Inventaris'!B:B,A9)</f>
        <v>800</v>
      </c>
      <c r="C9" s="0" t="n">
        <f aca="false">SUMIFS('Data Inventaris'!E:E,'Data Inventaris'!B:B,A9)</f>
        <v>738</v>
      </c>
      <c r="D9" s="0" t="n">
        <f aca="false">SUMIFS('Data Inventaris'!F:F,'Data Inventaris'!B:B,A9)</f>
        <v>62</v>
      </c>
      <c r="E9" s="0" t="n">
        <f aca="false">SUMPRODUCT(('Data Inventaris'!$B$2:$B$13=A9)*('Data Inventaris'!$F$2:$F$13&lt;'Data Inventaris'!$G$2:$G$13))</f>
        <v>3</v>
      </c>
    </row>
    <row r="11" customFormat="false" ht="31.5" hidden="false" customHeight="true" outlineLevel="0" collapsed="false">
      <c r="A11" s="7" t="s">
        <v>42</v>
      </c>
      <c r="B11" s="8" t="s">
        <v>43</v>
      </c>
      <c r="C11" s="9" t="s">
        <v>44</v>
      </c>
    </row>
    <row r="12" customFormat="false" ht="27.75" hidden="false" customHeight="true" outlineLevel="0" collapsed="false">
      <c r="A12" s="10" t="n">
        <f aca="false">SUM(D6:D9)</f>
        <v>196</v>
      </c>
      <c r="B12" s="11" t="n">
        <f aca="false">SUMPRODUCT(('Data Inventaris'!$F$2:$F$13&lt;'Data Inventaris'!$G$2:$G$13)*1)</f>
        <v>10</v>
      </c>
      <c r="C12" s="12" t="str">
        <f aca="false">INDEX(A6:A9,MATCH(MAX(D6:D9),D6:D9,0))</f>
        <v>Alat Tulis</v>
      </c>
    </row>
  </sheetData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2026-08-10T08:43:44Z</dcterms:created>
  <dc:creator>openpyxl</dc:creator>
  <dc:description/>
  <dc:language>en-US</dc:language>
  <cp:lastModifiedBy/>
  <dcterms:modified xsi:type="dcterms:W3CDTF">2026-08-10T08:43:47Z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