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 Bulanan" sheetId="1" state="visible" r:id="rId3"/>
    <sheet name="Ringkasan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<sst xmlns="http://schemas.openxmlformats.org/spreadsheetml/2006/main" count="416" uniqueCount="56">
  <si>
    <t xml:space="preserve">Bulan</t>
  </si>
  <si>
    <t xml:space="preserve">Jenis</t>
  </si>
  <si>
    <t xml:space="preserve">Kategori</t>
  </si>
  <si>
    <t xml:space="preserve">Jumlah (Rp)</t>
  </si>
  <si>
    <t xml:space="preserve">Januari</t>
  </si>
  <si>
    <t xml:space="preserve">Pendapatan</t>
  </si>
  <si>
    <t xml:space="preserve">Donasi Rutin</t>
  </si>
  <si>
    <t xml:space="preserve">Donasi Insidental</t>
  </si>
  <si>
    <t xml:space="preserve">SPP/Iuran Anggota</t>
  </si>
  <si>
    <t xml:space="preserve">Hibah Pemerintah</t>
  </si>
  <si>
    <t xml:space="preserve">Pendapatan Lain</t>
  </si>
  <si>
    <t xml:space="preserve">Beban</t>
  </si>
  <si>
    <t xml:space="preserve">Gaji &amp; Honor</t>
  </si>
  <si>
    <t xml:space="preserve">Operasional Program</t>
  </si>
  <si>
    <t xml:space="preserve">Sarana &amp; Prasarana</t>
  </si>
  <si>
    <t xml:space="preserve">Administrasi Umum</t>
  </si>
  <si>
    <t xml:space="preserve">Beban Lain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</si>
  <si>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</si>
  <si>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</si>
  <si>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</si>
  <si>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</si>
  <si>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</si>
  <si>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Juli</t>
  </si>
  <si>
    <t xml:space="preserve">Agustus</t>
  </si>
  <si>
    <t xml:space="preserve">September</t>
  </si>
  <si>
    <t xml:space="preserve">Oktober</t>
  </si>
  <si>
    <t xml:space="preserve">November</t>
  </si>
  <si>
    <t xml:space="preserve">Desember</t>
  </si>
  <si>
    <t xml:space="preserve">Catatan: sel biru pada kolom "Jumlah (Rp)" adalah data yang boleh diedit/ditambah. Tambahkan baris baru dengan format yang sama (Bulan, Jenis, Kategori, Jumlah) — sheet Ringkasan &amp; Dashboard akan otomatis terhitung ulang.</t>
  </si>
  <si>
    <t xml:space="preserve">RINGKASAN BULANAN</t>
  </si>
  <si>
    <t xml:space="preserve">Asumsi</t>
  </si>
  <si>
    <t xml:space="preserve">Dana Cadangan Awal Tahun (Rp)</t>
  </si>
  <si>
    <t xml:space="preserve">Total Pendapatan</t>
  </si>
  <si>
    <t xml:space="preserve">Total Beban</t>
  </si>
  <si>
    <t xml:space="preserve">Surplus/Defisit</t>
  </si>
  <si>
    <t xml:space="preserve">TOTAL</t>
  </si>
  <si>
    <t xml:space="preserve">KOMPOSISI BEBAN PER KATEGORI</t>
  </si>
  <si>
    <t xml:space="preserve">Kategori Beban</t>
  </si>
  <si>
    <t xml:space="preserve">Total (Rp)</t>
  </si>
  <si>
    <t xml:space="preserve">KOMPOSISI PENDAPATAN PER KATEGORI</t>
  </si>
  <si>
    <t xml:space="preserve">Kategori Pendapatan</t>
  </si>
  <si>
    <t xml:space="preserve">DASHBOARD LAPORAN KEUANGAN YAYASAN</t>
  </si>
  <si>
    <t xml:space="preserve">Yayasan Pendidikan Nusantara Sejahtera  |  Periode: Januari – Desember 2026  |  Layar Lebar / Widescreen 16:9</t>
  </si>
  <si>
    <t xml:space="preserve">TOTAL PENDAPATAN</t>
  </si>
  <si>
    <t xml:space="preserve">TOTAL BEBAN</t>
  </si>
  <si>
    <t xml:space="preserve">SURPLUS/DEFISIT</t>
  </si>
  <si>
    <t xml:space="preserve">RASIO EFISIENSI BEBAN</t>
  </si>
  <si>
    <t xml:space="preserve">Seluruh sumber dana</t>
  </si>
  <si>
    <t xml:space="preserve">Operasional + program</t>
  </si>
  <si>
    <t xml:space="preserve">Pendapatan - Beban</t>
  </si>
  <si>
    <t xml:space="preserve">Ideal &lt; 80% dari pendapatan</t>
  </si>
  <si>
    <t xml:space="preserve">DANA CADANGAN AKHIR</t>
  </si>
  <si>
    <t xml:space="preserve">Cadangan awal + surplus</t>
  </si>
  <si>
    <t xml:space="preserve">Tren Pendapatan vs Beban Bulanan</t>
  </si>
  <si>
    <t xml:space="preserve">Komposisi Beban per Kategori</t>
  </si>
  <si>
    <t xml:space="preserve">Seluruh angka pada dashboard ini terhubung otomatis ke sheet "Data Bulanan" via SUMIFS — ubah data di sana, dashboard &amp; grafik akan ter-update sendiri. Sel kuning di sheet Ringkasan (Dana Cadangan Awal) adalah asumsi yang dapat disesuaikan.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</si>
</sst>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&quot;Rp&quot;#,##0"/>
    <numFmt numFmtId="167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color rgb="FF1F2937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1E293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8"/>
      <color rgb="FFF1F5F9"/>
      <name val="Arial"/>
      <family val="0"/>
      <charset val="1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F766E"/>
        <bgColor rgb="FF008080"/>
      </patternFill>
    </fill>
    <fill>
      <patternFill patternType="solid">
        <fgColor rgb="FFFFFFFF"/>
        <bgColor rgb="FFF9F9F9"/>
      </patternFill>
    </fill>
    <fill>
      <patternFill patternType="solid">
        <fgColor rgb="FFF0FDFA"/>
        <bgColor rgb="FFF9F9F9"/>
      </patternFill>
    </fill>
    <fill>
      <patternFill patternType="solid">
        <fgColor rgb="FFFEF9C3"/>
        <bgColor rgb="FFFFFF99"/>
      </patternFill>
    </fill>
    <fill>
      <patternFill patternType="solid">
        <fgColor rgb="FF134E4A"/>
        <bgColor rgb="FF1E293B"/>
      </patternFill>
    </fill>
    <fill>
      <patternFill patternType="solid">
        <fgColor rgb="FF0EA5E9"/>
        <bgColor rgb="FF4BACC6"/>
      </patternFill>
    </fill>
    <fill>
      <patternFill patternType="solid">
        <fgColor rgb="FFF97316"/>
        <bgColor rgb="FFFF9900"/>
      </patternFill>
    </fill>
    <fill>
      <patternFill patternType="solid">
        <fgColor rgb="FF22C55E"/>
        <bgColor rgb="FF4BACC6"/>
      </patternFill>
    </fill>
    <fill>
      <patternFill patternType="solid">
        <fgColor rgb="FF8B5CF6"/>
        <bgColor rgb="FF8064A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D9D9D9"/>
      <rgbColor rgb="FF878787"/>
      <rgbColor rgb="FF8B5CF6"/>
      <rgbColor rgb="FFC0504D"/>
      <rgbColor rgb="FFFEF9C3"/>
      <rgbColor rgb="FFF0FDFA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EA5E9"/>
      <rgbColor rgb="FFF1F5F9"/>
      <rgbColor rgb="FFF9F9F9"/>
      <rgbColor rgb="FFFFFF99"/>
      <rgbColor rgb="FF99CCFF"/>
      <rgbColor rgb="FFFF99CC"/>
      <rgbColor rgb="FFCC99FF"/>
      <rgbColor rgb="FFFFCC99"/>
      <rgbColor rgb="FF4F81BD"/>
      <rgbColor rgb="FF4BACC6"/>
      <rgbColor rgb="FF9BBB59"/>
      <rgbColor rgb="FFFFCC00"/>
      <rgbColor rgb="FFFF9900"/>
      <rgbColor rgb="FFF97316"/>
      <rgbColor rgb="FF6B7280"/>
      <rgbColor rgb="FF8064A2"/>
      <rgbColor rgb="FF1E293B"/>
      <rgbColor rgb="FF22C55E"/>
      <rgbColor rgb="FF134E4A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Ringkasan!B3</c:f>
              <c:strCache>
                <c:ptCount val="1"/>
                <c:pt idx="0">
                  <c:v>Total Pendapatan</c:v>
                </c:pt>
              </c:strCache>
            </c:strRef>
          </c:tx>
          <c:spPr>
            <a:solidFill>
              <a:srgbClr val="0ea5e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Ringkasan!$A$4:$A$15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Ringkasan!$B$4:$B$15</c:f>
              <c:numCache>
                <c:formatCode>#,##0</c:formatCode>
                <c:ptCount val="12"/>
                <c:pt idx="0">
                  <c:v>62543785</c:v>
                </c:pt>
                <c:pt idx="1">
                  <c:v>58769266</c:v>
                </c:pt>
                <c:pt idx="2">
                  <c:v>65384021</c:v>
                </c:pt>
                <c:pt idx="3">
                  <c:v>70652618</c:v>
                </c:pt>
                <c:pt idx="4">
                  <c:v>62292916</c:v>
                </c:pt>
                <c:pt idx="5">
                  <c:v>64825706</c:v>
                </c:pt>
                <c:pt idx="6">
                  <c:v>70745727</c:v>
                </c:pt>
                <c:pt idx="7">
                  <c:v>66797599</c:v>
                </c:pt>
                <c:pt idx="8">
                  <c:v>68122628</c:v>
                </c:pt>
                <c:pt idx="9">
                  <c:v>64790479</c:v>
                </c:pt>
                <c:pt idx="10">
                  <c:v>64334274</c:v>
                </c:pt>
                <c:pt idx="11">
                  <c:v>66221684</c:v>
                </c:pt>
              </c:numCache>
            </c:numRef>
          </c:val>
        </c:ser>
        <c:ser>
          <c:idx val="1"/>
          <c:order val="1"/>
          <c:tx>
            <c:strRef>
              <c:f>Ringkasan!C3</c:f>
              <c:strCache>
                <c:ptCount val="1"/>
                <c:pt idx="0">
                  <c:v>Total Beban</c:v>
                </c:pt>
              </c:strCache>
            </c:strRef>
          </c:tx>
          <c:spPr>
            <a:solidFill>
              <a:srgbClr val="f9731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Ringkasan!$A$4:$A$15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Ringkasan!$C$4:$C$15</c:f>
              <c:numCache>
                <c:formatCode>#,##0</c:formatCode>
                <c:ptCount val="12"/>
                <c:pt idx="0">
                  <c:v>55182839</c:v>
                </c:pt>
                <c:pt idx="1">
                  <c:v>53125791</c:v>
                </c:pt>
                <c:pt idx="2">
                  <c:v>50534403</c:v>
                </c:pt>
                <c:pt idx="3">
                  <c:v>55936906</c:v>
                </c:pt>
                <c:pt idx="4">
                  <c:v>49521550</c:v>
                </c:pt>
                <c:pt idx="5">
                  <c:v>53049921</c:v>
                </c:pt>
                <c:pt idx="6">
                  <c:v>53549736</c:v>
                </c:pt>
                <c:pt idx="7">
                  <c:v>53498901</c:v>
                </c:pt>
                <c:pt idx="8">
                  <c:v>51997277</c:v>
                </c:pt>
                <c:pt idx="9">
                  <c:v>55321244</c:v>
                </c:pt>
                <c:pt idx="10">
                  <c:v>53439189</c:v>
                </c:pt>
                <c:pt idx="11">
                  <c:v>56039949</c:v>
                </c:pt>
              </c:numCache>
            </c:numRef>
          </c:val>
        </c:ser>
        <c:gapWidth val="150"/>
        <c:overlap val="0"/>
        <c:axId val="58255477"/>
        <c:axId val="19446069"/>
      </c:barChart>
      <c:catAx>
        <c:axId val="5825547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Bulan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446069"/>
        <c:crosses val="autoZero"/>
        <c:auto val="1"/>
        <c:lblAlgn val="ctr"/>
        <c:lblOffset val="100"/>
        <c:noMultiLvlLbl val="0"/>
      </c:catAx>
      <c:valAx>
        <c:axId val="194460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Rupiah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25547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pieChart>
        <c:varyColors val="1"/>
        <c:ser>
          <c:idx val="0"/>
          <c:order val="0"/>
          <c:tx>
            <c:strRef>
              <c:f>Ringkasan!B19</c:f>
              <c:strCache>
                <c:ptCount val="1"/>
                <c:pt idx="0">
                  <c:v>Total (Rp)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Ringkasan!$A$20:$A$24</c:f>
              <c:strCache>
                <c:ptCount val="5"/>
                <c:pt idx="0">
                  <c:v>Gaji &amp; Honor</c:v>
                </c:pt>
                <c:pt idx="1">
                  <c:v>Operasional Program</c:v>
                </c:pt>
                <c:pt idx="2">
                  <c:v>Sarana &amp; Prasarana</c:v>
                </c:pt>
                <c:pt idx="3">
                  <c:v>Administrasi Umum</c:v>
                </c:pt>
                <c:pt idx="4">
                  <c:v>Beban Lain</c:v>
                </c:pt>
              </c:strCache>
            </c:strRef>
          </c:cat>
          <c:val>
            <c:numRef>
              <c:f>Ringkasan!$B$20:$B$24</c:f>
              <c:numCache>
                <c:formatCode>#,##0</c:formatCode>
                <c:ptCount val="5"/>
                <c:pt idx="0">
                  <c:v>337984497</c:v>
                </c:pt>
                <c:pt idx="1">
                  <c:v>143474980</c:v>
                </c:pt>
                <c:pt idx="2">
                  <c:v>70203322</c:v>
                </c:pt>
                <c:pt idx="3">
                  <c:v>60666977</c:v>
                </c:pt>
                <c:pt idx="4">
                  <c:v>28867930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10</xdr:row>
      <xdr:rowOff>190440</xdr:rowOff>
    </xdr:from>
    <xdr:to>
      <xdr:col>7</xdr:col>
      <xdr:colOff>198720</xdr:colOff>
      <xdr:row>26</xdr:row>
      <xdr:rowOff>7560</xdr:rowOff>
    </xdr:to>
    <xdr:graphicFrame>
      <xdr:nvGraphicFramePr>
        <xdr:cNvPr id="0" name="Chart 1"/>
        <xdr:cNvGraphicFramePr/>
      </xdr:nvGraphicFramePr>
      <xdr:xfrm>
        <a:off x="211320" y="2324160"/>
        <a:ext cx="61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10</xdr:row>
      <xdr:rowOff>190440</xdr:rowOff>
    </xdr:from>
    <xdr:to>
      <xdr:col>12</xdr:col>
      <xdr:colOff>372600</xdr:colOff>
      <xdr:row>26</xdr:row>
      <xdr:rowOff>7560</xdr:rowOff>
    </xdr:to>
    <xdr:graphicFrame>
      <xdr:nvGraphicFramePr>
        <xdr:cNvPr id="1" name="Chart 2"/>
        <xdr:cNvGraphicFramePr/>
      </xdr:nvGraphicFramePr>
      <xdr:xfrm>
        <a:off x="7119000" y="232416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3" min="3" style="0" width="24"/>
    <col collapsed="false" customWidth="true" hidden="false" outlineLevel="0" max="4" min="4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2" t="s">
        <v>4</v>
      </c>
      <c r="B2" s="2" t="s">
        <v>5</v>
      </c>
      <c r="C2" s="2" t="s">
        <v>6</v>
      </c>
      <c r="D2" s="3" t="n">
        <v>19328388</v>
      </c>
    </row>
    <row r="3" customFormat="false" ht="15" hidden="false" customHeight="false" outlineLevel="0" collapsed="false">
      <c r="A3" s="4" t="s">
        <v>4</v>
      </c>
      <c r="B3" s="4" t="s">
        <v>5</v>
      </c>
      <c r="C3" s="4" t="s">
        <v>7</v>
      </c>
      <c r="D3" s="5" t="n">
        <v>5152522</v>
      </c>
    </row>
    <row r="4" customFormat="false" ht="15" hidden="false" customHeight="false" outlineLevel="0" collapsed="false">
      <c r="A4" s="2" t="s">
        <v>4</v>
      </c>
      <c r="B4" s="2" t="s">
        <v>5</v>
      </c>
      <c r="C4" s="2" t="s">
        <v>8</v>
      </c>
      <c r="D4" s="3" t="n">
        <v>20817725</v>
      </c>
    </row>
    <row r="5" customFormat="false" ht="15" hidden="false" customHeight="false" outlineLevel="0" collapsed="false">
      <c r="A5" s="4" t="s">
        <v>4</v>
      </c>
      <c r="B5" s="4" t="s">
        <v>5</v>
      </c>
      <c r="C5" s="4" t="s">
        <v>9</v>
      </c>
      <c r="D5" s="5" t="n">
        <v>13921856</v>
      </c>
    </row>
    <row r="6" customFormat="false" ht="15" hidden="false" customHeight="false" outlineLevel="0" collapsed="false">
      <c r="A6" s="2" t="s">
        <v>4</v>
      </c>
      <c r="B6" s="2" t="s">
        <v>5</v>
      </c>
      <c r="C6" s="2" t="s">
        <v>10</v>
      </c>
      <c r="D6" s="3" t="n">
        <v>3323294</v>
      </c>
    </row>
    <row r="7" customFormat="false" ht="15" hidden="false" customHeight="false" outlineLevel="0" collapsed="false">
      <c r="A7" s="4" t="s">
        <v>4</v>
      </c>
      <c r="B7" s="4" t="s">
        <v>11</v>
      </c>
      <c r="C7" s="4" t="s">
        <v>12</v>
      </c>
      <c r="D7" s="5" t="n">
        <v>29484275</v>
      </c>
    </row>
    <row r="8" customFormat="false" ht="15" hidden="false" customHeight="false" outlineLevel="0" collapsed="false">
      <c r="A8" s="2" t="s">
        <v>4</v>
      </c>
      <c r="B8" s="2" t="s">
        <v>11</v>
      </c>
      <c r="C8" s="2" t="s">
        <v>13</v>
      </c>
      <c r="D8" s="3" t="n">
        <v>13411846</v>
      </c>
    </row>
    <row r="9" customFormat="false" ht="15" hidden="false" customHeight="false" outlineLevel="0" collapsed="false">
      <c r="A9" s="4" t="s">
        <v>4</v>
      </c>
      <c r="B9" s="4" t="s">
        <v>11</v>
      </c>
      <c r="C9" s="4" t="s">
        <v>14</v>
      </c>
      <c r="D9" s="5" t="n">
        <v>5256489</v>
      </c>
    </row>
    <row r="10" customFormat="false" ht="15" hidden="false" customHeight="false" outlineLevel="0" collapsed="false">
      <c r="A10" s="2" t="s">
        <v>4</v>
      </c>
      <c r="B10" s="2" t="s">
        <v>11</v>
      </c>
      <c r="C10" s="2" t="s">
        <v>15</v>
      </c>
      <c r="D10" s="3" t="n">
        <v>4882882</v>
      </c>
    </row>
    <row r="11" customFormat="false" ht="15" hidden="false" customHeight="false" outlineLevel="0" collapsed="false">
      <c r="A11" s="4" t="s">
        <v>4</v>
      </c>
      <c r="B11" s="4" t="s">
        <v>11</v>
      </c>
      <c r="C11" s="4" t="s">
        <v>16</v>
      </c>
      <c r="D11" s="5" t="n">
        <v>2147347</v>
      </c>
    </row>
    <row r="12" customFormat="false" ht="15" hidden="false" customHeight="false" outlineLevel="0" collapsed="false">
      <c r="A12" s="2" t="s">
        <v>17</v>
      </c>
      <c r="B12" s="2" t="s">
        <v>5</v>
      </c>
      <c r="C12" s="2" t="s">
        <v>6</v>
      </c>
      <c r="D12" s="3" t="n">
        <v>16677419</v>
      </c>
    </row>
    <row r="13" customFormat="false" ht="15" hidden="false" customHeight="false" outlineLevel="0" collapsed="false">
      <c r="A13" s="4" t="s">
        <v>17</v>
      </c>
      <c r="B13" s="4" t="s">
        <v>5</v>
      </c>
      <c r="C13" s="4" t="s">
        <v>7</v>
      </c>
      <c r="D13" s="5" t="n">
        <v>6161246</v>
      </c>
    </row>
    <row r="14" customFormat="false" ht="15" hidden="false" customHeight="false" outlineLevel="0" collapsed="false">
      <c r="A14" s="2" t="s">
        <v>17</v>
      </c>
      <c r="B14" s="2" t="s">
        <v>5</v>
      </c>
      <c r="C14" s="2" t="s">
        <v>8</v>
      </c>
      <c r="D14" s="3" t="n">
        <v>18904326</v>
      </c>
    </row>
    <row r="15" customFormat="false" ht="15" hidden="false" customHeight="false" outlineLevel="0" collapsed="false">
      <c r="A15" s="4" t="s">
        <v>17</v>
      </c>
      <c r="B15" s="4" t="s">
        <v>5</v>
      </c>
      <c r="C15" s="4" t="s">
        <v>9</v>
      </c>
      <c r="D15" s="5" t="n">
        <v>13793897</v>
      </c>
    </row>
    <row r="16" customFormat="false" ht="15" hidden="false" customHeight="false" outlineLevel="0" collapsed="false">
      <c r="A16" s="2" t="s">
        <v>17</v>
      </c>
      <c r="B16" s="2" t="s">
        <v>5</v>
      </c>
      <c r="C16" s="2" t="s">
        <v>10</v>
      </c>
      <c r="D16" s="3" t="n">
        <v>3232378</v>
      </c>
    </row>
    <row r="17" customFormat="false" ht="15" hidden="false" customHeight="false" outlineLevel="0" collapsed="false">
      <c r="A17" s="4" t="s">
        <v>17</v>
      </c>
      <c r="B17" s="4" t="s">
        <v>11</v>
      </c>
      <c r="C17" s="4" t="s">
        <v>12</v>
      </c>
      <c r="D17" s="5" t="n">
        <v>28377508</v>
      </c>
    </row>
    <row r="18" customFormat="false" ht="15" hidden="false" customHeight="false" outlineLevel="0" collapsed="false">
      <c r="A18" s="2" t="s">
        <v>17</v>
      </c>
      <c r="B18" s="2" t="s">
        <v>11</v>
      </c>
      <c r="C18" s="2" t="s">
        <v>13</v>
      </c>
      <c r="D18" s="3" t="n">
        <v>10993586</v>
      </c>
    </row>
    <row r="19" customFormat="false" ht="15" hidden="false" customHeight="false" outlineLevel="0" collapsed="false">
      <c r="A19" s="4" t="s">
        <v>17</v>
      </c>
      <c r="B19" s="4" t="s">
        <v>11</v>
      </c>
      <c r="C19" s="4" t="s">
        <v>14</v>
      </c>
      <c r="D19" s="5" t="n">
        <v>6160678</v>
      </c>
    </row>
    <row r="20" customFormat="false" ht="15" hidden="false" customHeight="false" outlineLevel="0" collapsed="false">
      <c r="A20" s="2" t="s">
        <v>17</v>
      </c>
      <c r="B20" s="2" t="s">
        <v>11</v>
      </c>
      <c r="C20" s="2" t="s">
        <v>15</v>
      </c>
      <c r="D20" s="3" t="n">
        <v>5464145</v>
      </c>
    </row>
    <row r="21" customFormat="false" ht="15" hidden="false" customHeight="false" outlineLevel="0" collapsed="false">
      <c r="A21" s="4" t="s">
        <v>17</v>
      </c>
      <c r="B21" s="4" t="s">
        <v>11</v>
      </c>
      <c r="C21" s="4" t="s">
        <v>16</v>
      </c>
      <c r="D21" s="5" t="n">
        <v>2129874</v>
      </c>
    </row>
    <row r="22" customFormat="false" ht="15" hidden="false" customHeight="false" outlineLevel="0" collapsed="false">
      <c r="A22" s="2" t="s">
        <v>18</v>
      </c>
      <c r="B22" s="2" t="s">
        <v>5</v>
      </c>
      <c r="C22" s="2" t="s">
        <v>6</v>
      </c>
      <c r="D22" s="3" t="n">
        <v>20376661</v>
      </c>
    </row>
    <row r="23" customFormat="false" ht="15" hidden="false" customHeight="false" outlineLevel="0" collapsed="false">
      <c r="A23" s="4" t="s">
        <v>18</v>
      </c>
      <c r="B23" s="4" t="s">
        <v>5</v>
      </c>
      <c r="C23" s="4" t="s">
        <v>7</v>
      </c>
      <c r="D23" s="5" t="n">
        <v>6566092</v>
      </c>
    </row>
    <row r="24" customFormat="false" ht="15" hidden="false" customHeight="false" outlineLevel="0" collapsed="false">
      <c r="A24" s="2" t="s">
        <v>18</v>
      </c>
      <c r="B24" s="2" t="s">
        <v>5</v>
      </c>
      <c r="C24" s="2" t="s">
        <v>8</v>
      </c>
      <c r="D24" s="3" t="n">
        <v>21319928</v>
      </c>
    </row>
    <row r="25" customFormat="false" ht="15" hidden="false" customHeight="false" outlineLevel="0" collapsed="false">
      <c r="A25" s="4" t="s">
        <v>18</v>
      </c>
      <c r="B25" s="4" t="s">
        <v>5</v>
      </c>
      <c r="C25" s="4" t="s">
        <v>9</v>
      </c>
      <c r="D25" s="5" t="n">
        <v>13566267</v>
      </c>
    </row>
    <row r="26" customFormat="false" ht="15" hidden="false" customHeight="false" outlineLevel="0" collapsed="false">
      <c r="A26" s="2" t="s">
        <v>18</v>
      </c>
      <c r="B26" s="2" t="s">
        <v>5</v>
      </c>
      <c r="C26" s="2" t="s">
        <v>10</v>
      </c>
      <c r="D26" s="3" t="n">
        <v>3555073</v>
      </c>
    </row>
    <row r="27" customFormat="false" ht="15" hidden="false" customHeight="false" outlineLevel="0" collapsed="false">
      <c r="A27" s="4" t="s">
        <v>18</v>
      </c>
      <c r="B27" s="4" t="s">
        <v>11</v>
      </c>
      <c r="C27" s="4" t="s">
        <v>12</v>
      </c>
      <c r="D27" s="5" t="n">
        <v>26627394</v>
      </c>
    </row>
    <row r="28" customFormat="false" ht="15" hidden="false" customHeight="false" outlineLevel="0" collapsed="false">
      <c r="A28" s="2" t="s">
        <v>18</v>
      </c>
      <c r="B28" s="2" t="s">
        <v>11</v>
      </c>
      <c r="C28" s="2" t="s">
        <v>13</v>
      </c>
      <c r="D28" s="3" t="n">
        <v>10533885</v>
      </c>
    </row>
    <row r="29" customFormat="false" ht="15" hidden="false" customHeight="false" outlineLevel="0" collapsed="false">
      <c r="A29" s="4" t="s">
        <v>18</v>
      </c>
      <c r="B29" s="4" t="s">
        <v>11</v>
      </c>
      <c r="C29" s="4" t="s">
        <v>14</v>
      </c>
      <c r="D29" s="5" t="n">
        <v>5274089</v>
      </c>
    </row>
    <row r="30" customFormat="false" ht="15" hidden="false" customHeight="false" outlineLevel="0" collapsed="false">
      <c r="A30" s="2" t="s">
        <v>18</v>
      </c>
      <c r="B30" s="2" t="s">
        <v>11</v>
      </c>
      <c r="C30" s="2" t="s">
        <v>15</v>
      </c>
      <c r="D30" s="3" t="n">
        <v>5521241</v>
      </c>
    </row>
    <row r="31" customFormat="false" ht="15" hidden="false" customHeight="false" outlineLevel="0" collapsed="false">
      <c r="A31" s="4" t="s">
        <v>18</v>
      </c>
      <c r="B31" s="4" t="s">
        <v>11</v>
      </c>
      <c r="C31" s="4" t="s">
        <v>16</v>
      </c>
      <c r="D31" s="5" t="n">
        <v>2577794</v>
      </c>
    </row>
    <row r="32" customFormat="false" ht="15" hidden="false" customHeight="false" outlineLevel="0" collapsed="false">
      <c r="A32" s="2" t="s">
        <v>19</v>
      </c>
      <c r="B32" s="2" t="s">
        <v>5</v>
      </c>
      <c r="C32" s="2" t="s">
        <v>6</v>
      </c>
      <c r="D32" s="3" t="n">
        <v>20384908</v>
      </c>
    </row>
    <row r="33" customFormat="false" ht="15" hidden="false" customHeight="false" outlineLevel="0" collapsed="false">
      <c r="A33" s="4" t="s">
        <v>19</v>
      </c>
      <c r="B33" s="4" t="s">
        <v>5</v>
      </c>
      <c r="C33" s="4" t="s">
        <v>7</v>
      </c>
      <c r="D33" s="5" t="n">
        <v>6632436</v>
      </c>
    </row>
    <row r="34" customFormat="false" ht="15" hidden="false" customHeight="false" outlineLevel="0" collapsed="false">
      <c r="A34" s="2" t="s">
        <v>19</v>
      </c>
      <c r="B34" s="2" t="s">
        <v>5</v>
      </c>
      <c r="C34" s="2" t="s">
        <v>8</v>
      </c>
      <c r="D34" s="3" t="n">
        <v>22828956</v>
      </c>
    </row>
    <row r="35" customFormat="false" ht="15" hidden="false" customHeight="false" outlineLevel="0" collapsed="false">
      <c r="A35" s="4" t="s">
        <v>19</v>
      </c>
      <c r="B35" s="4" t="s">
        <v>5</v>
      </c>
      <c r="C35" s="4" t="s">
        <v>9</v>
      </c>
      <c r="D35" s="5" t="n">
        <v>17858857</v>
      </c>
    </row>
    <row r="36" customFormat="false" ht="15" hidden="false" customHeight="false" outlineLevel="0" collapsed="false">
      <c r="A36" s="2" t="s">
        <v>19</v>
      </c>
      <c r="B36" s="2" t="s">
        <v>5</v>
      </c>
      <c r="C36" s="2" t="s">
        <v>10</v>
      </c>
      <c r="D36" s="3" t="n">
        <v>2947461</v>
      </c>
    </row>
    <row r="37" customFormat="false" ht="15" hidden="false" customHeight="false" outlineLevel="0" collapsed="false">
      <c r="A37" s="4" t="s">
        <v>19</v>
      </c>
      <c r="B37" s="4" t="s">
        <v>11</v>
      </c>
      <c r="C37" s="4" t="s">
        <v>12</v>
      </c>
      <c r="D37" s="5" t="n">
        <v>28437141</v>
      </c>
    </row>
    <row r="38" customFormat="false" ht="15" hidden="false" customHeight="false" outlineLevel="0" collapsed="false">
      <c r="A38" s="2" t="s">
        <v>19</v>
      </c>
      <c r="B38" s="2" t="s">
        <v>11</v>
      </c>
      <c r="C38" s="2" t="s">
        <v>13</v>
      </c>
      <c r="D38" s="3" t="n">
        <v>13185856</v>
      </c>
    </row>
    <row r="39" customFormat="false" ht="15" hidden="false" customHeight="false" outlineLevel="0" collapsed="false">
      <c r="A39" s="4" t="s">
        <v>19</v>
      </c>
      <c r="B39" s="4" t="s">
        <v>11</v>
      </c>
      <c r="C39" s="4" t="s">
        <v>14</v>
      </c>
      <c r="D39" s="5" t="n">
        <v>6213335</v>
      </c>
    </row>
    <row r="40" customFormat="false" ht="15" hidden="false" customHeight="false" outlineLevel="0" collapsed="false">
      <c r="A40" s="2" t="s">
        <v>19</v>
      </c>
      <c r="B40" s="2" t="s">
        <v>11</v>
      </c>
      <c r="C40" s="2" t="s">
        <v>15</v>
      </c>
      <c r="D40" s="3" t="n">
        <v>5542560</v>
      </c>
    </row>
    <row r="41" customFormat="false" ht="15" hidden="false" customHeight="false" outlineLevel="0" collapsed="false">
      <c r="A41" s="4" t="s">
        <v>19</v>
      </c>
      <c r="B41" s="4" t="s">
        <v>11</v>
      </c>
      <c r="C41" s="4" t="s">
        <v>16</v>
      </c>
      <c r="D41" s="5" t="n">
        <v>2558014</v>
      </c>
    </row>
    <row r="42" customFormat="false" ht="15" hidden="false" customHeight="false" outlineLevel="0" collapsed="false">
      <c r="A42" s="2" t="s">
        <v>20</v>
      </c>
      <c r="B42" s="2" t="s">
        <v>5</v>
      </c>
      <c r="C42" s="2" t="s">
        <v>6</v>
      </c>
      <c r="D42" s="3" t="n">
        <v>19738802</v>
      </c>
    </row>
    <row r="43" customFormat="false" ht="15" hidden="false" customHeight="false" outlineLevel="0" collapsed="false">
      <c r="A43" s="4" t="s">
        <v>20</v>
      </c>
      <c r="B43" s="4" t="s">
        <v>5</v>
      </c>
      <c r="C43" s="4" t="s">
        <v>7</v>
      </c>
      <c r="D43" s="5" t="n">
        <v>5196231</v>
      </c>
    </row>
    <row r="44" customFormat="false" ht="15" hidden="false" customHeight="false" outlineLevel="0" collapsed="false">
      <c r="A44" s="2" t="s">
        <v>20</v>
      </c>
      <c r="B44" s="2" t="s">
        <v>5</v>
      </c>
      <c r="C44" s="2" t="s">
        <v>8</v>
      </c>
      <c r="D44" s="3" t="n">
        <v>20454816</v>
      </c>
    </row>
    <row r="45" customFormat="false" ht="15" hidden="false" customHeight="false" outlineLevel="0" collapsed="false">
      <c r="A45" s="4" t="s">
        <v>20</v>
      </c>
      <c r="B45" s="4" t="s">
        <v>5</v>
      </c>
      <c r="C45" s="4" t="s">
        <v>9</v>
      </c>
      <c r="D45" s="5" t="n">
        <v>14269286</v>
      </c>
    </row>
    <row r="46" customFormat="false" ht="15" hidden="false" customHeight="false" outlineLevel="0" collapsed="false">
      <c r="A46" s="2" t="s">
        <v>20</v>
      </c>
      <c r="B46" s="2" t="s">
        <v>5</v>
      </c>
      <c r="C46" s="2" t="s">
        <v>10</v>
      </c>
      <c r="D46" s="3" t="n">
        <v>2633781</v>
      </c>
    </row>
    <row r="47" customFormat="false" ht="15" hidden="false" customHeight="false" outlineLevel="0" collapsed="false">
      <c r="A47" s="4" t="s">
        <v>20</v>
      </c>
      <c r="B47" s="4" t="s">
        <v>11</v>
      </c>
      <c r="C47" s="4" t="s">
        <v>12</v>
      </c>
      <c r="D47" s="5" t="n">
        <v>25755443</v>
      </c>
    </row>
    <row r="48" customFormat="false" ht="15" hidden="false" customHeight="false" outlineLevel="0" collapsed="false">
      <c r="A48" s="2" t="s">
        <v>20</v>
      </c>
      <c r="B48" s="2" t="s">
        <v>11</v>
      </c>
      <c r="C48" s="2" t="s">
        <v>13</v>
      </c>
      <c r="D48" s="3" t="n">
        <v>10563605</v>
      </c>
    </row>
    <row r="49" customFormat="false" ht="15" hidden="false" customHeight="false" outlineLevel="0" collapsed="false">
      <c r="A49" s="4" t="s">
        <v>20</v>
      </c>
      <c r="B49" s="4" t="s">
        <v>11</v>
      </c>
      <c r="C49" s="4" t="s">
        <v>14</v>
      </c>
      <c r="D49" s="5" t="n">
        <v>5600352</v>
      </c>
    </row>
    <row r="50" customFormat="false" ht="15" hidden="false" customHeight="false" outlineLevel="0" collapsed="false">
      <c r="A50" s="2" t="s">
        <v>20</v>
      </c>
      <c r="B50" s="2" t="s">
        <v>11</v>
      </c>
      <c r="C50" s="2" t="s">
        <v>15</v>
      </c>
      <c r="D50" s="3" t="n">
        <v>5203526</v>
      </c>
    </row>
    <row r="51" customFormat="false" ht="15" hidden="false" customHeight="false" outlineLevel="0" collapsed="false">
      <c r="A51" s="4" t="s">
        <v>20</v>
      </c>
      <c r="B51" s="4" t="s">
        <v>11</v>
      </c>
      <c r="C51" s="4" t="s">
        <v>16</v>
      </c>
      <c r="D51" s="5" t="n">
        <v>2398624</v>
      </c>
    </row>
    <row r="52" customFormat="false" ht="15" hidden="false" customHeight="false" outlineLevel="0" collapsed="false">
      <c r="A52" s="2" t="s">
        <v>21</v>
      </c>
      <c r="B52" s="2" t="s">
        <v>5</v>
      </c>
      <c r="C52" s="2" t="s">
        <v>6</v>
      </c>
      <c r="D52" s="3" t="n">
        <v>17632140</v>
      </c>
    </row>
    <row r="53" customFormat="false" ht="15" hidden="false" customHeight="false" outlineLevel="0" collapsed="false">
      <c r="A53" s="4" t="s">
        <v>21</v>
      </c>
      <c r="B53" s="4" t="s">
        <v>5</v>
      </c>
      <c r="C53" s="4" t="s">
        <v>7</v>
      </c>
      <c r="D53" s="5" t="n">
        <v>5539964</v>
      </c>
    </row>
    <row r="54" customFormat="false" ht="15" hidden="false" customHeight="false" outlineLevel="0" collapsed="false">
      <c r="A54" s="2" t="s">
        <v>21</v>
      </c>
      <c r="B54" s="2" t="s">
        <v>5</v>
      </c>
      <c r="C54" s="2" t="s">
        <v>8</v>
      </c>
      <c r="D54" s="3" t="n">
        <v>20755729</v>
      </c>
    </row>
    <row r="55" customFormat="false" ht="15" hidden="false" customHeight="false" outlineLevel="0" collapsed="false">
      <c r="A55" s="4" t="s">
        <v>21</v>
      </c>
      <c r="B55" s="4" t="s">
        <v>5</v>
      </c>
      <c r="C55" s="4" t="s">
        <v>9</v>
      </c>
      <c r="D55" s="5" t="n">
        <v>17667436</v>
      </c>
    </row>
    <row r="56" customFormat="false" ht="15" hidden="false" customHeight="false" outlineLevel="0" collapsed="false">
      <c r="A56" s="2" t="s">
        <v>21</v>
      </c>
      <c r="B56" s="2" t="s">
        <v>5</v>
      </c>
      <c r="C56" s="2" t="s">
        <v>10</v>
      </c>
      <c r="D56" s="3" t="n">
        <v>3230437</v>
      </c>
    </row>
    <row r="57" customFormat="false" ht="15" hidden="false" customHeight="false" outlineLevel="0" collapsed="false">
      <c r="A57" s="4" t="s">
        <v>21</v>
      </c>
      <c r="B57" s="4" t="s">
        <v>11</v>
      </c>
      <c r="C57" s="4" t="s">
        <v>12</v>
      </c>
      <c r="D57" s="5" t="n">
        <v>28916700</v>
      </c>
    </row>
    <row r="58" customFormat="false" ht="15" hidden="false" customHeight="false" outlineLevel="0" collapsed="false">
      <c r="A58" s="2" t="s">
        <v>21</v>
      </c>
      <c r="B58" s="2" t="s">
        <v>11</v>
      </c>
      <c r="C58" s="2" t="s">
        <v>13</v>
      </c>
      <c r="D58" s="3" t="n">
        <v>10816099</v>
      </c>
    </row>
    <row r="59" customFormat="false" ht="15" hidden="false" customHeight="false" outlineLevel="0" collapsed="false">
      <c r="A59" s="4" t="s">
        <v>21</v>
      </c>
      <c r="B59" s="4" t="s">
        <v>11</v>
      </c>
      <c r="C59" s="4" t="s">
        <v>14</v>
      </c>
      <c r="D59" s="5" t="n">
        <v>6412428</v>
      </c>
    </row>
    <row r="60" customFormat="false" ht="15" hidden="false" customHeight="false" outlineLevel="0" collapsed="false">
      <c r="A60" s="2" t="s">
        <v>21</v>
      </c>
      <c r="B60" s="2" t="s">
        <v>11</v>
      </c>
      <c r="C60" s="2" t="s">
        <v>15</v>
      </c>
      <c r="D60" s="3" t="n">
        <v>4495103</v>
      </c>
    </row>
    <row r="61" customFormat="false" ht="15" hidden="false" customHeight="false" outlineLevel="0" collapsed="false">
      <c r="A61" s="4" t="s">
        <v>21</v>
      </c>
      <c r="B61" s="4" t="s">
        <v>11</v>
      </c>
      <c r="C61" s="4" t="s">
        <v>16</v>
      </c>
      <c r="D61" s="5" t="n">
        <v>2409591</v>
      </c>
    </row>
    <row r="62" customFormat="false" ht="15" hidden="false" customHeight="false" outlineLevel="0" collapsed="false">
      <c r="A62" s="2" t="s">
        <v>22</v>
      </c>
      <c r="B62" s="2" t="s">
        <v>5</v>
      </c>
      <c r="C62" s="2" t="s">
        <v>6</v>
      </c>
      <c r="D62" s="3" t="n">
        <v>21533997</v>
      </c>
    </row>
    <row r="63" customFormat="false" ht="15" hidden="false" customHeight="false" outlineLevel="0" collapsed="false">
      <c r="A63" s="4" t="s">
        <v>22</v>
      </c>
      <c r="B63" s="4" t="s">
        <v>5</v>
      </c>
      <c r="C63" s="4" t="s">
        <v>7</v>
      </c>
      <c r="D63" s="5" t="n">
        <v>6443999</v>
      </c>
    </row>
    <row r="64" customFormat="false" ht="15" hidden="false" customHeight="false" outlineLevel="0" collapsed="false">
      <c r="A64" s="2" t="s">
        <v>22</v>
      </c>
      <c r="B64" s="2" t="s">
        <v>5</v>
      </c>
      <c r="C64" s="2" t="s">
        <v>8</v>
      </c>
      <c r="D64" s="3" t="n">
        <v>22988513</v>
      </c>
    </row>
    <row r="65" customFormat="false" ht="15" hidden="false" customHeight="false" outlineLevel="0" collapsed="false">
      <c r="A65" s="4" t="s">
        <v>22</v>
      </c>
      <c r="B65" s="4" t="s">
        <v>5</v>
      </c>
      <c r="C65" s="4" t="s">
        <v>9</v>
      </c>
      <c r="D65" s="5" t="n">
        <v>16344224</v>
      </c>
    </row>
    <row r="66" customFormat="false" ht="15" hidden="false" customHeight="false" outlineLevel="0" collapsed="false">
      <c r="A66" s="2" t="s">
        <v>22</v>
      </c>
      <c r="B66" s="2" t="s">
        <v>5</v>
      </c>
      <c r="C66" s="2" t="s">
        <v>10</v>
      </c>
      <c r="D66" s="3" t="n">
        <v>3434994</v>
      </c>
    </row>
    <row r="67" customFormat="false" ht="15" hidden="false" customHeight="false" outlineLevel="0" collapsed="false">
      <c r="A67" s="4" t="s">
        <v>22</v>
      </c>
      <c r="B67" s="4" t="s">
        <v>11</v>
      </c>
      <c r="C67" s="4" t="s">
        <v>12</v>
      </c>
      <c r="D67" s="5" t="n">
        <v>30318399</v>
      </c>
    </row>
    <row r="68" customFormat="false" ht="15" hidden="false" customHeight="false" outlineLevel="0" collapsed="false">
      <c r="A68" s="2" t="s">
        <v>22</v>
      </c>
      <c r="B68" s="2" t="s">
        <v>11</v>
      </c>
      <c r="C68" s="2" t="s">
        <v>13</v>
      </c>
      <c r="D68" s="3" t="n">
        <v>11024573</v>
      </c>
    </row>
    <row r="69" customFormat="false" ht="15" hidden="false" customHeight="false" outlineLevel="0" collapsed="false">
      <c r="A69" s="4" t="s">
        <v>22</v>
      </c>
      <c r="B69" s="4" t="s">
        <v>11</v>
      </c>
      <c r="C69" s="4" t="s">
        <v>14</v>
      </c>
      <c r="D69" s="5" t="n">
        <v>5157780</v>
      </c>
    </row>
    <row r="70" customFormat="false" ht="15" hidden="false" customHeight="false" outlineLevel="0" collapsed="false">
      <c r="A70" s="2" t="s">
        <v>22</v>
      </c>
      <c r="B70" s="2" t="s">
        <v>11</v>
      </c>
      <c r="C70" s="2" t="s">
        <v>15</v>
      </c>
      <c r="D70" s="3" t="n">
        <v>4723179</v>
      </c>
    </row>
    <row r="71" customFormat="false" ht="15" hidden="false" customHeight="false" outlineLevel="0" collapsed="false">
      <c r="A71" s="4" t="s">
        <v>22</v>
      </c>
      <c r="B71" s="4" t="s">
        <v>11</v>
      </c>
      <c r="C71" s="4" t="s">
        <v>16</v>
      </c>
      <c r="D71" s="5" t="n">
        <v>2325805</v>
      </c>
    </row>
    <row r="72" customFormat="false" ht="15" hidden="false" customHeight="false" outlineLevel="0" collapsed="false">
      <c r="A72" s="2" t="s">
        <v>23</v>
      </c>
      <c r="B72" s="2" t="s">
        <v>5</v>
      </c>
      <c r="C72" s="2" t="s">
        <v>6</v>
      </c>
      <c r="D72" s="3" t="n">
        <v>16629191</v>
      </c>
    </row>
    <row r="73" customFormat="false" ht="15" hidden="false" customHeight="false" outlineLevel="0" collapsed="false">
      <c r="A73" s="4" t="s">
        <v>23</v>
      </c>
      <c r="B73" s="4" t="s">
        <v>5</v>
      </c>
      <c r="C73" s="4" t="s">
        <v>7</v>
      </c>
      <c r="D73" s="5" t="n">
        <v>7080110</v>
      </c>
    </row>
    <row r="74" customFormat="false" ht="15" hidden="false" customHeight="false" outlineLevel="0" collapsed="false">
      <c r="A74" s="2" t="s">
        <v>23</v>
      </c>
      <c r="B74" s="2" t="s">
        <v>5</v>
      </c>
      <c r="C74" s="2" t="s">
        <v>8</v>
      </c>
      <c r="D74" s="3" t="n">
        <v>25448030</v>
      </c>
    </row>
    <row r="75" customFormat="false" ht="15" hidden="false" customHeight="false" outlineLevel="0" collapsed="false">
      <c r="A75" s="4" t="s">
        <v>23</v>
      </c>
      <c r="B75" s="4" t="s">
        <v>5</v>
      </c>
      <c r="C75" s="4" t="s">
        <v>9</v>
      </c>
      <c r="D75" s="5" t="n">
        <v>14402058</v>
      </c>
    </row>
    <row r="76" customFormat="false" ht="15" hidden="false" customHeight="false" outlineLevel="0" collapsed="false">
      <c r="A76" s="2" t="s">
        <v>23</v>
      </c>
      <c r="B76" s="2" t="s">
        <v>5</v>
      </c>
      <c r="C76" s="2" t="s">
        <v>10</v>
      </c>
      <c r="D76" s="3" t="n">
        <v>3238210</v>
      </c>
    </row>
    <row r="77" customFormat="false" ht="15" hidden="false" customHeight="false" outlineLevel="0" collapsed="false">
      <c r="A77" s="4" t="s">
        <v>23</v>
      </c>
      <c r="B77" s="4" t="s">
        <v>11</v>
      </c>
      <c r="C77" s="4" t="s">
        <v>12</v>
      </c>
      <c r="D77" s="5" t="n">
        <v>27123307</v>
      </c>
    </row>
    <row r="78" customFormat="false" ht="15" hidden="false" customHeight="false" outlineLevel="0" collapsed="false">
      <c r="A78" s="2" t="s">
        <v>23</v>
      </c>
      <c r="B78" s="2" t="s">
        <v>11</v>
      </c>
      <c r="C78" s="2" t="s">
        <v>13</v>
      </c>
      <c r="D78" s="3" t="n">
        <v>13492371</v>
      </c>
    </row>
    <row r="79" customFormat="false" ht="15" hidden="false" customHeight="false" outlineLevel="0" collapsed="false">
      <c r="A79" s="4" t="s">
        <v>23</v>
      </c>
      <c r="B79" s="4" t="s">
        <v>11</v>
      </c>
      <c r="C79" s="4" t="s">
        <v>14</v>
      </c>
      <c r="D79" s="5" t="n">
        <v>5925933</v>
      </c>
    </row>
    <row r="80" customFormat="false" ht="15" hidden="false" customHeight="false" outlineLevel="0" collapsed="false">
      <c r="A80" s="2" t="s">
        <v>23</v>
      </c>
      <c r="B80" s="2" t="s">
        <v>11</v>
      </c>
      <c r="C80" s="2" t="s">
        <v>15</v>
      </c>
      <c r="D80" s="3" t="n">
        <v>4647320</v>
      </c>
    </row>
    <row r="81" customFormat="false" ht="15" hidden="false" customHeight="false" outlineLevel="0" collapsed="false">
      <c r="A81" s="4" t="s">
        <v>23</v>
      </c>
      <c r="B81" s="4" t="s">
        <v>11</v>
      </c>
      <c r="C81" s="4" t="s">
        <v>16</v>
      </c>
      <c r="D81" s="5" t="n">
        <v>2309970</v>
      </c>
    </row>
    <row r="82" customFormat="false" ht="15" hidden="false" customHeight="false" outlineLevel="0" collapsed="false">
      <c r="A82" s="2" t="s">
        <v>24</v>
      </c>
      <c r="B82" s="2" t="s">
        <v>5</v>
      </c>
      <c r="C82" s="2" t="s">
        <v>6</v>
      </c>
      <c r="D82" s="3" t="n">
        <v>18836619</v>
      </c>
    </row>
    <row r="83" customFormat="false" ht="15" hidden="false" customHeight="false" outlineLevel="0" collapsed="false">
      <c r="A83" s="4" t="s">
        <v>24</v>
      </c>
      <c r="B83" s="4" t="s">
        <v>5</v>
      </c>
      <c r="C83" s="4" t="s">
        <v>7</v>
      </c>
      <c r="D83" s="5" t="n">
        <v>5651757</v>
      </c>
    </row>
    <row r="84" customFormat="false" ht="15" hidden="false" customHeight="false" outlineLevel="0" collapsed="false">
      <c r="A84" s="2" t="s">
        <v>24</v>
      </c>
      <c r="B84" s="2" t="s">
        <v>5</v>
      </c>
      <c r="C84" s="2" t="s">
        <v>8</v>
      </c>
      <c r="D84" s="3" t="n">
        <v>23201312</v>
      </c>
    </row>
    <row r="85" customFormat="false" ht="15" hidden="false" customHeight="false" outlineLevel="0" collapsed="false">
      <c r="A85" s="4" t="s">
        <v>24</v>
      </c>
      <c r="B85" s="4" t="s">
        <v>5</v>
      </c>
      <c r="C85" s="4" t="s">
        <v>9</v>
      </c>
      <c r="D85" s="5" t="n">
        <v>17463570</v>
      </c>
    </row>
    <row r="86" customFormat="false" ht="15" hidden="false" customHeight="false" outlineLevel="0" collapsed="false">
      <c r="A86" s="2" t="s">
        <v>24</v>
      </c>
      <c r="B86" s="2" t="s">
        <v>5</v>
      </c>
      <c r="C86" s="2" t="s">
        <v>10</v>
      </c>
      <c r="D86" s="3" t="n">
        <v>2969370</v>
      </c>
    </row>
    <row r="87" customFormat="false" ht="15" hidden="false" customHeight="false" outlineLevel="0" collapsed="false">
      <c r="A87" s="4" t="s">
        <v>24</v>
      </c>
      <c r="B87" s="4" t="s">
        <v>11</v>
      </c>
      <c r="C87" s="4" t="s">
        <v>12</v>
      </c>
      <c r="D87" s="5" t="n">
        <v>25642294</v>
      </c>
    </row>
    <row r="88" customFormat="false" ht="15" hidden="false" customHeight="false" outlineLevel="0" collapsed="false">
      <c r="A88" s="2" t="s">
        <v>24</v>
      </c>
      <c r="B88" s="2" t="s">
        <v>11</v>
      </c>
      <c r="C88" s="2" t="s">
        <v>13</v>
      </c>
      <c r="D88" s="3" t="n">
        <v>13791135</v>
      </c>
    </row>
    <row r="89" customFormat="false" ht="15" hidden="false" customHeight="false" outlineLevel="0" collapsed="false">
      <c r="A89" s="4" t="s">
        <v>24</v>
      </c>
      <c r="B89" s="4" t="s">
        <v>11</v>
      </c>
      <c r="C89" s="4" t="s">
        <v>14</v>
      </c>
      <c r="D89" s="5" t="n">
        <v>6017147</v>
      </c>
    </row>
    <row r="90" customFormat="false" ht="15" hidden="false" customHeight="false" outlineLevel="0" collapsed="false">
      <c r="A90" s="2" t="s">
        <v>24</v>
      </c>
      <c r="B90" s="2" t="s">
        <v>11</v>
      </c>
      <c r="C90" s="2" t="s">
        <v>15</v>
      </c>
      <c r="D90" s="3" t="n">
        <v>4386364</v>
      </c>
    </row>
    <row r="91" customFormat="false" ht="15" hidden="false" customHeight="false" outlineLevel="0" collapsed="false">
      <c r="A91" s="4" t="s">
        <v>24</v>
      </c>
      <c r="B91" s="4" t="s">
        <v>11</v>
      </c>
      <c r="C91" s="4" t="s">
        <v>16</v>
      </c>
      <c r="D91" s="5" t="n">
        <v>2160337</v>
      </c>
    </row>
    <row r="92" customFormat="false" ht="15" hidden="false" customHeight="false" outlineLevel="0" collapsed="false">
      <c r="A92" s="2" t="s">
        <v>25</v>
      </c>
      <c r="B92" s="2" t="s">
        <v>5</v>
      </c>
      <c r="C92" s="2" t="s">
        <v>6</v>
      </c>
      <c r="D92" s="3" t="n">
        <v>15990789</v>
      </c>
    </row>
    <row r="93" customFormat="false" ht="15" hidden="false" customHeight="false" outlineLevel="0" collapsed="false">
      <c r="A93" s="4" t="s">
        <v>25</v>
      </c>
      <c r="B93" s="4" t="s">
        <v>5</v>
      </c>
      <c r="C93" s="4" t="s">
        <v>7</v>
      </c>
      <c r="D93" s="5" t="n">
        <v>6417636</v>
      </c>
    </row>
    <row r="94" customFormat="false" ht="15" hidden="false" customHeight="false" outlineLevel="0" collapsed="false">
      <c r="A94" s="2" t="s">
        <v>25</v>
      </c>
      <c r="B94" s="2" t="s">
        <v>5</v>
      </c>
      <c r="C94" s="2" t="s">
        <v>8</v>
      </c>
      <c r="D94" s="3" t="n">
        <v>24799011</v>
      </c>
    </row>
    <row r="95" customFormat="false" ht="15" hidden="false" customHeight="false" outlineLevel="0" collapsed="false">
      <c r="A95" s="4" t="s">
        <v>25</v>
      </c>
      <c r="B95" s="4" t="s">
        <v>5</v>
      </c>
      <c r="C95" s="4" t="s">
        <v>9</v>
      </c>
      <c r="D95" s="5" t="n">
        <v>14966339</v>
      </c>
    </row>
    <row r="96" customFormat="false" ht="15" hidden="false" customHeight="false" outlineLevel="0" collapsed="false">
      <c r="A96" s="2" t="s">
        <v>25</v>
      </c>
      <c r="B96" s="2" t="s">
        <v>5</v>
      </c>
      <c r="C96" s="2" t="s">
        <v>10</v>
      </c>
      <c r="D96" s="3" t="n">
        <v>2616704</v>
      </c>
    </row>
    <row r="97" customFormat="false" ht="15" hidden="false" customHeight="false" outlineLevel="0" collapsed="false">
      <c r="A97" s="4" t="s">
        <v>25</v>
      </c>
      <c r="B97" s="4" t="s">
        <v>11</v>
      </c>
      <c r="C97" s="4" t="s">
        <v>12</v>
      </c>
      <c r="D97" s="5" t="n">
        <v>27005602</v>
      </c>
    </row>
    <row r="98" customFormat="false" ht="15" hidden="false" customHeight="false" outlineLevel="0" collapsed="false">
      <c r="A98" s="2" t="s">
        <v>25</v>
      </c>
      <c r="B98" s="2" t="s">
        <v>11</v>
      </c>
      <c r="C98" s="2" t="s">
        <v>13</v>
      </c>
      <c r="D98" s="3" t="n">
        <v>13786036</v>
      </c>
    </row>
    <row r="99" customFormat="false" ht="15" hidden="false" customHeight="false" outlineLevel="0" collapsed="false">
      <c r="A99" s="4" t="s">
        <v>25</v>
      </c>
      <c r="B99" s="4" t="s">
        <v>11</v>
      </c>
      <c r="C99" s="4" t="s">
        <v>14</v>
      </c>
      <c r="D99" s="5" t="n">
        <v>6052405</v>
      </c>
    </row>
    <row r="100" customFormat="false" ht="15" hidden="false" customHeight="false" outlineLevel="0" collapsed="false">
      <c r="A100" s="2" t="s">
        <v>25</v>
      </c>
      <c r="B100" s="2" t="s">
        <v>11</v>
      </c>
      <c r="C100" s="2" t="s">
        <v>15</v>
      </c>
      <c r="D100" s="3" t="n">
        <v>5706617</v>
      </c>
    </row>
    <row r="101" customFormat="false" ht="15" hidden="false" customHeight="false" outlineLevel="0" collapsed="false">
      <c r="A101" s="4" t="s">
        <v>25</v>
      </c>
      <c r="B101" s="4" t="s">
        <v>11</v>
      </c>
      <c r="C101" s="4" t="s">
        <v>16</v>
      </c>
      <c r="D101" s="5" t="n">
        <v>2770584</v>
      </c>
    </row>
    <row r="102" customFormat="false" ht="15" hidden="false" customHeight="false" outlineLevel="0" collapsed="false">
      <c r="A102" s="2" t="s">
        <v>26</v>
      </c>
      <c r="B102" s="2" t="s">
        <v>5</v>
      </c>
      <c r="C102" s="2" t="s">
        <v>6</v>
      </c>
      <c r="D102" s="3" t="n">
        <v>15372330</v>
      </c>
    </row>
    <row r="103" customFormat="false" ht="15" hidden="false" customHeight="false" outlineLevel="0" collapsed="false">
      <c r="A103" s="4" t="s">
        <v>26</v>
      </c>
      <c r="B103" s="4" t="s">
        <v>5</v>
      </c>
      <c r="C103" s="4" t="s">
        <v>7</v>
      </c>
      <c r="D103" s="5" t="n">
        <v>6613515</v>
      </c>
    </row>
    <row r="104" customFormat="false" ht="15" hidden="false" customHeight="false" outlineLevel="0" collapsed="false">
      <c r="A104" s="2" t="s">
        <v>26</v>
      </c>
      <c r="B104" s="2" t="s">
        <v>5</v>
      </c>
      <c r="C104" s="2" t="s">
        <v>8</v>
      </c>
      <c r="D104" s="3" t="n">
        <v>23949169</v>
      </c>
    </row>
    <row r="105" customFormat="false" ht="15" hidden="false" customHeight="false" outlineLevel="0" collapsed="false">
      <c r="A105" s="4" t="s">
        <v>26</v>
      </c>
      <c r="B105" s="4" t="s">
        <v>5</v>
      </c>
      <c r="C105" s="4" t="s">
        <v>9</v>
      </c>
      <c r="D105" s="5" t="n">
        <v>15569094</v>
      </c>
    </row>
    <row r="106" customFormat="false" ht="15" hidden="false" customHeight="false" outlineLevel="0" collapsed="false">
      <c r="A106" s="2" t="s">
        <v>26</v>
      </c>
      <c r="B106" s="2" t="s">
        <v>5</v>
      </c>
      <c r="C106" s="2" t="s">
        <v>10</v>
      </c>
      <c r="D106" s="3" t="n">
        <v>2830166</v>
      </c>
    </row>
    <row r="107" customFormat="false" ht="15" hidden="false" customHeight="false" outlineLevel="0" collapsed="false">
      <c r="A107" s="4" t="s">
        <v>26</v>
      </c>
      <c r="B107" s="4" t="s">
        <v>11</v>
      </c>
      <c r="C107" s="4" t="s">
        <v>12</v>
      </c>
      <c r="D107" s="5" t="n">
        <v>29184079</v>
      </c>
    </row>
    <row r="108" customFormat="false" ht="15" hidden="false" customHeight="false" outlineLevel="0" collapsed="false">
      <c r="A108" s="2" t="s">
        <v>26</v>
      </c>
      <c r="B108" s="2" t="s">
        <v>11</v>
      </c>
      <c r="C108" s="2" t="s">
        <v>13</v>
      </c>
      <c r="D108" s="3" t="n">
        <v>10601587</v>
      </c>
    </row>
    <row r="109" customFormat="false" ht="15" hidden="false" customHeight="false" outlineLevel="0" collapsed="false">
      <c r="A109" s="4" t="s">
        <v>26</v>
      </c>
      <c r="B109" s="4" t="s">
        <v>11</v>
      </c>
      <c r="C109" s="4" t="s">
        <v>14</v>
      </c>
      <c r="D109" s="5" t="n">
        <v>5882577</v>
      </c>
    </row>
    <row r="110" customFormat="false" ht="15" hidden="false" customHeight="false" outlineLevel="0" collapsed="false">
      <c r="A110" s="2" t="s">
        <v>26</v>
      </c>
      <c r="B110" s="2" t="s">
        <v>11</v>
      </c>
      <c r="C110" s="2" t="s">
        <v>15</v>
      </c>
      <c r="D110" s="3" t="n">
        <v>4930585</v>
      </c>
    </row>
    <row r="111" customFormat="false" ht="15" hidden="false" customHeight="false" outlineLevel="0" collapsed="false">
      <c r="A111" s="4" t="s">
        <v>26</v>
      </c>
      <c r="B111" s="4" t="s">
        <v>11</v>
      </c>
      <c r="C111" s="4" t="s">
        <v>16</v>
      </c>
      <c r="D111" s="5" t="n">
        <v>2840361</v>
      </c>
    </row>
    <row r="112" customFormat="false" ht="15" hidden="false" customHeight="false" outlineLevel="0" collapsed="false">
      <c r="A112" s="2" t="s">
        <v>27</v>
      </c>
      <c r="B112" s="2" t="s">
        <v>5</v>
      </c>
      <c r="C112" s="2" t="s">
        <v>6</v>
      </c>
      <c r="D112" s="3" t="n">
        <v>20817873</v>
      </c>
    </row>
    <row r="113" customFormat="false" ht="15" hidden="false" customHeight="false" outlineLevel="0" collapsed="false">
      <c r="A113" s="4" t="s">
        <v>27</v>
      </c>
      <c r="B113" s="4" t="s">
        <v>5</v>
      </c>
      <c r="C113" s="4" t="s">
        <v>7</v>
      </c>
      <c r="D113" s="5" t="n">
        <v>5653117</v>
      </c>
    </row>
    <row r="114" customFormat="false" ht="15" hidden="false" customHeight="false" outlineLevel="0" collapsed="false">
      <c r="A114" s="2" t="s">
        <v>27</v>
      </c>
      <c r="B114" s="2" t="s">
        <v>5</v>
      </c>
      <c r="C114" s="2" t="s">
        <v>8</v>
      </c>
      <c r="D114" s="3" t="n">
        <v>22554513</v>
      </c>
    </row>
    <row r="115" customFormat="false" ht="15" hidden="false" customHeight="false" outlineLevel="0" collapsed="false">
      <c r="A115" s="4" t="s">
        <v>27</v>
      </c>
      <c r="B115" s="4" t="s">
        <v>5</v>
      </c>
      <c r="C115" s="4" t="s">
        <v>9</v>
      </c>
      <c r="D115" s="5" t="n">
        <v>13687922</v>
      </c>
    </row>
    <row r="116" customFormat="false" ht="15" hidden="false" customHeight="false" outlineLevel="0" collapsed="false">
      <c r="A116" s="2" t="s">
        <v>27</v>
      </c>
      <c r="B116" s="2" t="s">
        <v>5</v>
      </c>
      <c r="C116" s="2" t="s">
        <v>10</v>
      </c>
      <c r="D116" s="3" t="n">
        <v>3508259</v>
      </c>
    </row>
    <row r="117" customFormat="false" ht="15" hidden="false" customHeight="false" outlineLevel="0" collapsed="false">
      <c r="A117" s="4" t="s">
        <v>27</v>
      </c>
      <c r="B117" s="4" t="s">
        <v>11</v>
      </c>
      <c r="C117" s="4" t="s">
        <v>12</v>
      </c>
      <c r="D117" s="5" t="n">
        <v>31112355</v>
      </c>
    </row>
    <row r="118" customFormat="false" ht="15" hidden="false" customHeight="false" outlineLevel="0" collapsed="false">
      <c r="A118" s="2" t="s">
        <v>27</v>
      </c>
      <c r="B118" s="2" t="s">
        <v>11</v>
      </c>
      <c r="C118" s="2" t="s">
        <v>13</v>
      </c>
      <c r="D118" s="3" t="n">
        <v>11274401</v>
      </c>
    </row>
    <row r="119" customFormat="false" ht="15" hidden="false" customHeight="false" outlineLevel="0" collapsed="false">
      <c r="A119" s="4" t="s">
        <v>27</v>
      </c>
      <c r="B119" s="4" t="s">
        <v>11</v>
      </c>
      <c r="C119" s="4" t="s">
        <v>14</v>
      </c>
      <c r="D119" s="5" t="n">
        <v>6250109</v>
      </c>
    </row>
    <row r="120" customFormat="false" ht="15" hidden="false" customHeight="false" outlineLevel="0" collapsed="false">
      <c r="A120" s="2" t="s">
        <v>27</v>
      </c>
      <c r="B120" s="2" t="s">
        <v>11</v>
      </c>
      <c r="C120" s="2" t="s">
        <v>15</v>
      </c>
      <c r="D120" s="3" t="n">
        <v>5163455</v>
      </c>
    </row>
    <row r="121" customFormat="false" ht="15" hidden="false" customHeight="false" outlineLevel="0" collapsed="false">
      <c r="A121" s="4" t="s">
        <v>27</v>
      </c>
      <c r="B121" s="4" t="s">
        <v>11</v>
      </c>
      <c r="C121" s="4" t="s">
        <v>16</v>
      </c>
      <c r="D121" s="5" t="n">
        <v>2239629</v>
      </c>
    </row>
    <row r="123" customFormat="false" ht="15" hidden="false" customHeight="false" outlineLevel="0" collapsed="false">
      <c r="A123" s="6" t="s">
        <v>28</v>
      </c>
      <c r="B123" s="6"/>
      <c r="C123" s="6"/>
      <c r="D123" s="6"/>
    </row>
  </sheetData>
  <mergeCells count="1">
    <mergeCell ref="A123:D1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8"/>
    <col collapsed="false" customWidth="true" hidden="false" outlineLevel="0" max="6" min="6" style="0" width="28"/>
    <col collapsed="false" customWidth="true" hidden="false" outlineLevel="0" max="7" min="7" style="0" width="16"/>
  </cols>
  <sheetData>
    <row r="1" customFormat="false" ht="16.15" hidden="false" customHeight="false" outlineLevel="0" collapsed="false">
      <c r="A1" s="7" t="s">
        <v>29</v>
      </c>
      <c r="B1" s="7"/>
      <c r="C1" s="7"/>
      <c r="D1" s="7"/>
      <c r="F1" s="8" t="s">
        <v>30</v>
      </c>
    </row>
    <row r="2" customFormat="false" ht="15" hidden="false" customHeight="false" outlineLevel="0" collapsed="false">
      <c r="F2" s="9" t="s">
        <v>31</v>
      </c>
      <c r="G2" s="10" t="n">
        <v>350000000</v>
      </c>
    </row>
    <row r="3" customFormat="false" ht="15" hidden="false" customHeight="false" outlineLevel="0" collapsed="false">
      <c r="A3" s="11" t="s">
        <v>0</v>
      </c>
      <c r="B3" s="11" t="s">
        <v>32</v>
      </c>
      <c r="C3" s="11" t="s">
        <v>33</v>
      </c>
      <c r="D3" s="11" t="s">
        <v>34</v>
      </c>
    </row>
    <row r="4" customFormat="false" ht="15" hidden="false" customHeight="false" outlineLevel="0" collapsed="false">
      <c r="A4" s="2" t="s">
        <v>4</v>
      </c>
      <c r="B4" s="12" t="n">
        <f aca="false">SUMIFS('Data Bulanan'!$D$2:$D$121,'Data Bulanan'!$A$2:$A$121,A4,'Data Bulanan'!$B$2:$B$121,"Pendapatan")</f>
        <v>62543785</v>
      </c>
      <c r="C4" s="12" t="n">
        <f aca="false">SUMIFS('Data Bulanan'!$D$2:$D$121,'Data Bulanan'!$A$2:$A$121,A4,'Data Bulanan'!$B$2:$B$121,"Beban")</f>
        <v>55182839</v>
      </c>
      <c r="D4" s="12" t="n">
        <f aca="false">B4-C4</f>
        <v>7360946</v>
      </c>
    </row>
    <row r="5" customFormat="false" ht="15" hidden="false" customHeight="false" outlineLevel="0" collapsed="false">
      <c r="A5" s="4" t="s">
        <v>17</v>
      </c>
      <c r="B5" s="13" t="n">
        <f aca="false">SUMIFS('Data Bulanan'!$D$2:$D$121,'Data Bulanan'!$A$2:$A$121,A5,'Data Bulanan'!$B$2:$B$121,"Pendapatan")</f>
        <v>58769266</v>
      </c>
      <c r="C5" s="13" t="n">
        <f aca="false">SUMIFS('Data Bulanan'!$D$2:$D$121,'Data Bulanan'!$A$2:$A$121,A5,'Data Bulanan'!$B$2:$B$121,"Beban")</f>
        <v>53125791</v>
      </c>
      <c r="D5" s="13" t="n">
        <f aca="false">B5-C5</f>
        <v>5643475</v>
      </c>
    </row>
    <row r="6" customFormat="false" ht="15" hidden="false" customHeight="false" outlineLevel="0" collapsed="false">
      <c r="A6" s="2" t="s">
        <v>18</v>
      </c>
      <c r="B6" s="12" t="n">
        <f aca="false">SUMIFS('Data Bulanan'!$D$2:$D$121,'Data Bulanan'!$A$2:$A$121,A6,'Data Bulanan'!$B$2:$B$121,"Pendapatan")</f>
        <v>65384021</v>
      </c>
      <c r="C6" s="12" t="n">
        <f aca="false">SUMIFS('Data Bulanan'!$D$2:$D$121,'Data Bulanan'!$A$2:$A$121,A6,'Data Bulanan'!$B$2:$B$121,"Beban")</f>
        <v>50534403</v>
      </c>
      <c r="D6" s="12" t="n">
        <f aca="false">B6-C6</f>
        <v>14849618</v>
      </c>
    </row>
    <row r="7" customFormat="false" ht="15" hidden="false" customHeight="false" outlineLevel="0" collapsed="false">
      <c r="A7" s="4" t="s">
        <v>19</v>
      </c>
      <c r="B7" s="13" t="n">
        <f aca="false">SUMIFS('Data Bulanan'!$D$2:$D$121,'Data Bulanan'!$A$2:$A$121,A7,'Data Bulanan'!$B$2:$B$121,"Pendapatan")</f>
        <v>70652618</v>
      </c>
      <c r="C7" s="13" t="n">
        <f aca="false">SUMIFS('Data Bulanan'!$D$2:$D$121,'Data Bulanan'!$A$2:$A$121,A7,'Data Bulanan'!$B$2:$B$121,"Beban")</f>
        <v>55936906</v>
      </c>
      <c r="D7" s="13" t="n">
        <f aca="false">B7-C7</f>
        <v>14715712</v>
      </c>
    </row>
    <row r="8" customFormat="false" ht="15" hidden="false" customHeight="false" outlineLevel="0" collapsed="false">
      <c r="A8" s="2" t="s">
        <v>20</v>
      </c>
      <c r="B8" s="12" t="n">
        <f aca="false">SUMIFS('Data Bulanan'!$D$2:$D$121,'Data Bulanan'!$A$2:$A$121,A8,'Data Bulanan'!$B$2:$B$121,"Pendapatan")</f>
        <v>62292916</v>
      </c>
      <c r="C8" s="12" t="n">
        <f aca="false">SUMIFS('Data Bulanan'!$D$2:$D$121,'Data Bulanan'!$A$2:$A$121,A8,'Data Bulanan'!$B$2:$B$121,"Beban")</f>
        <v>49521550</v>
      </c>
      <c r="D8" s="12" t="n">
        <f aca="false">B8-C8</f>
        <v>12771366</v>
      </c>
    </row>
    <row r="9" customFormat="false" ht="15" hidden="false" customHeight="false" outlineLevel="0" collapsed="false">
      <c r="A9" s="4" t="s">
        <v>21</v>
      </c>
      <c r="B9" s="13" t="n">
        <f aca="false">SUMIFS('Data Bulanan'!$D$2:$D$121,'Data Bulanan'!$A$2:$A$121,A9,'Data Bulanan'!$B$2:$B$121,"Pendapatan")</f>
        <v>64825706</v>
      </c>
      <c r="C9" s="13" t="n">
        <f aca="false">SUMIFS('Data Bulanan'!$D$2:$D$121,'Data Bulanan'!$A$2:$A$121,A9,'Data Bulanan'!$B$2:$B$121,"Beban")</f>
        <v>53049921</v>
      </c>
      <c r="D9" s="13" t="n">
        <f aca="false">B9-C9</f>
        <v>11775785</v>
      </c>
    </row>
    <row r="10" customFormat="false" ht="15" hidden="false" customHeight="false" outlineLevel="0" collapsed="false">
      <c r="A10" s="2" t="s">
        <v>22</v>
      </c>
      <c r="B10" s="12" t="n">
        <f aca="false">SUMIFS('Data Bulanan'!$D$2:$D$121,'Data Bulanan'!$A$2:$A$121,A10,'Data Bulanan'!$B$2:$B$121,"Pendapatan")</f>
        <v>70745727</v>
      </c>
      <c r="C10" s="12" t="n">
        <f aca="false">SUMIFS('Data Bulanan'!$D$2:$D$121,'Data Bulanan'!$A$2:$A$121,A10,'Data Bulanan'!$B$2:$B$121,"Beban")</f>
        <v>53549736</v>
      </c>
      <c r="D10" s="12" t="n">
        <f aca="false">B10-C10</f>
        <v>17195991</v>
      </c>
    </row>
    <row r="11" customFormat="false" ht="15" hidden="false" customHeight="false" outlineLevel="0" collapsed="false">
      <c r="A11" s="4" t="s">
        <v>23</v>
      </c>
      <c r="B11" s="13" t="n">
        <f aca="false">SUMIFS('Data Bulanan'!$D$2:$D$121,'Data Bulanan'!$A$2:$A$121,A11,'Data Bulanan'!$B$2:$B$121,"Pendapatan")</f>
        <v>66797599</v>
      </c>
      <c r="C11" s="13" t="n">
        <f aca="false">SUMIFS('Data Bulanan'!$D$2:$D$121,'Data Bulanan'!$A$2:$A$121,A11,'Data Bulanan'!$B$2:$B$121,"Beban")</f>
        <v>53498901</v>
      </c>
      <c r="D11" s="13" t="n">
        <f aca="false">B11-C11</f>
        <v>13298698</v>
      </c>
    </row>
    <row r="12" customFormat="false" ht="15" hidden="false" customHeight="false" outlineLevel="0" collapsed="false">
      <c r="A12" s="2" t="s">
        <v>24</v>
      </c>
      <c r="B12" s="12" t="n">
        <f aca="false">SUMIFS('Data Bulanan'!$D$2:$D$121,'Data Bulanan'!$A$2:$A$121,A12,'Data Bulanan'!$B$2:$B$121,"Pendapatan")</f>
        <v>68122628</v>
      </c>
      <c r="C12" s="12" t="n">
        <f aca="false">SUMIFS('Data Bulanan'!$D$2:$D$121,'Data Bulanan'!$A$2:$A$121,A12,'Data Bulanan'!$B$2:$B$121,"Beban")</f>
        <v>51997277</v>
      </c>
      <c r="D12" s="12" t="n">
        <f aca="false">B12-C12</f>
        <v>16125351</v>
      </c>
    </row>
    <row r="13" customFormat="false" ht="15" hidden="false" customHeight="false" outlineLevel="0" collapsed="false">
      <c r="A13" s="4" t="s">
        <v>25</v>
      </c>
      <c r="B13" s="13" t="n">
        <f aca="false">SUMIFS('Data Bulanan'!$D$2:$D$121,'Data Bulanan'!$A$2:$A$121,A13,'Data Bulanan'!$B$2:$B$121,"Pendapatan")</f>
        <v>64790479</v>
      </c>
      <c r="C13" s="13" t="n">
        <f aca="false">SUMIFS('Data Bulanan'!$D$2:$D$121,'Data Bulanan'!$A$2:$A$121,A13,'Data Bulanan'!$B$2:$B$121,"Beban")</f>
        <v>55321244</v>
      </c>
      <c r="D13" s="13" t="n">
        <f aca="false">B13-C13</f>
        <v>9469235</v>
      </c>
    </row>
    <row r="14" customFormat="false" ht="15" hidden="false" customHeight="false" outlineLevel="0" collapsed="false">
      <c r="A14" s="2" t="s">
        <v>26</v>
      </c>
      <c r="B14" s="12" t="n">
        <f aca="false">SUMIFS('Data Bulanan'!$D$2:$D$121,'Data Bulanan'!$A$2:$A$121,A14,'Data Bulanan'!$B$2:$B$121,"Pendapatan")</f>
        <v>64334274</v>
      </c>
      <c r="C14" s="12" t="n">
        <f aca="false">SUMIFS('Data Bulanan'!$D$2:$D$121,'Data Bulanan'!$A$2:$A$121,A14,'Data Bulanan'!$B$2:$B$121,"Beban")</f>
        <v>53439189</v>
      </c>
      <c r="D14" s="12" t="n">
        <f aca="false">B14-C14</f>
        <v>10895085</v>
      </c>
    </row>
    <row r="15" customFormat="false" ht="15" hidden="false" customHeight="false" outlineLevel="0" collapsed="false">
      <c r="A15" s="4" t="s">
        <v>27</v>
      </c>
      <c r="B15" s="13" t="n">
        <f aca="false">SUMIFS('Data Bulanan'!$D$2:$D$121,'Data Bulanan'!$A$2:$A$121,A15,'Data Bulanan'!$B$2:$B$121,"Pendapatan")</f>
        <v>66221684</v>
      </c>
      <c r="C15" s="13" t="n">
        <f aca="false">SUMIFS('Data Bulanan'!$D$2:$D$121,'Data Bulanan'!$A$2:$A$121,A15,'Data Bulanan'!$B$2:$B$121,"Beban")</f>
        <v>56039949</v>
      </c>
      <c r="D15" s="13" t="n">
        <f aca="false">B15-C15</f>
        <v>10181735</v>
      </c>
    </row>
    <row r="16" customFormat="false" ht="16.15" hidden="false" customHeight="false" outlineLevel="0" collapsed="false">
      <c r="A16" s="14" t="s">
        <v>35</v>
      </c>
      <c r="B16" s="15" t="n">
        <f aca="false">SUM(B4:B15)</f>
        <v>785480703</v>
      </c>
      <c r="C16" s="15" t="n">
        <f aca="false">SUM(C4:C15)</f>
        <v>641197706</v>
      </c>
      <c r="D16" s="15" t="n">
        <f aca="false">B16-C16</f>
        <v>144282997</v>
      </c>
    </row>
    <row r="18" customFormat="false" ht="16.15" hidden="false" customHeight="false" outlineLevel="0" collapsed="false">
      <c r="A18" s="7" t="s">
        <v>36</v>
      </c>
      <c r="B18" s="7"/>
    </row>
    <row r="19" customFormat="false" ht="15" hidden="false" customHeight="false" outlineLevel="0" collapsed="false">
      <c r="A19" s="11" t="s">
        <v>37</v>
      </c>
      <c r="B19" s="11" t="s">
        <v>38</v>
      </c>
    </row>
    <row r="20" customFormat="false" ht="15" hidden="false" customHeight="false" outlineLevel="0" collapsed="false">
      <c r="A20" s="2" t="s">
        <v>12</v>
      </c>
      <c r="B20" s="16" t="n">
        <f aca="false">SUMIFS('Data Bulanan'!$D$2:$D$121,'Data Bulanan'!$C$2:$C$121,A20,'Data Bulanan'!$B$2:$B$121,"Beban")</f>
        <v>337984497</v>
      </c>
    </row>
    <row r="21" customFormat="false" ht="15" hidden="false" customHeight="false" outlineLevel="0" collapsed="false">
      <c r="A21" s="4" t="s">
        <v>13</v>
      </c>
      <c r="B21" s="17" t="n">
        <f aca="false">SUMIFS('Data Bulanan'!$D$2:$D$121,'Data Bulanan'!$C$2:$C$121,A21,'Data Bulanan'!$B$2:$B$121,"Beban")</f>
        <v>143474980</v>
      </c>
    </row>
    <row r="22" customFormat="false" ht="15" hidden="false" customHeight="false" outlineLevel="0" collapsed="false">
      <c r="A22" s="2" t="s">
        <v>14</v>
      </c>
      <c r="B22" s="16" t="n">
        <f aca="false">SUMIFS('Data Bulanan'!$D$2:$D$121,'Data Bulanan'!$C$2:$C$121,A22,'Data Bulanan'!$B$2:$B$121,"Beban")</f>
        <v>70203322</v>
      </c>
    </row>
    <row r="23" customFormat="false" ht="15" hidden="false" customHeight="false" outlineLevel="0" collapsed="false">
      <c r="A23" s="4" t="s">
        <v>15</v>
      </c>
      <c r="B23" s="17" t="n">
        <f aca="false">SUMIFS('Data Bulanan'!$D$2:$D$121,'Data Bulanan'!$C$2:$C$121,A23,'Data Bulanan'!$B$2:$B$121,"Beban")</f>
        <v>60666977</v>
      </c>
    </row>
    <row r="24" customFormat="false" ht="15" hidden="false" customHeight="false" outlineLevel="0" collapsed="false">
      <c r="A24" s="2" t="s">
        <v>16</v>
      </c>
      <c r="B24" s="16" t="n">
        <f aca="false">SUMIFS('Data Bulanan'!$D$2:$D$121,'Data Bulanan'!$C$2:$C$121,A24,'Data Bulanan'!$B$2:$B$121,"Beban")</f>
        <v>28867930</v>
      </c>
    </row>
    <row r="26" customFormat="false" ht="16.15" hidden="false" customHeight="false" outlineLevel="0" collapsed="false">
      <c r="A26" s="7" t="s">
        <v>39</v>
      </c>
      <c r="B26" s="7"/>
    </row>
    <row r="27" customFormat="false" ht="15" hidden="false" customHeight="false" outlineLevel="0" collapsed="false">
      <c r="A27" s="11" t="s">
        <v>40</v>
      </c>
      <c r="B27" s="11" t="s">
        <v>38</v>
      </c>
    </row>
    <row r="28" customFormat="false" ht="15" hidden="false" customHeight="false" outlineLevel="0" collapsed="false">
      <c r="A28" s="2" t="s">
        <v>6</v>
      </c>
      <c r="B28" s="16" t="n">
        <f aca="false">SUMIFS('Data Bulanan'!$D$2:$D$121,'Data Bulanan'!$C$2:$C$121,A28,'Data Bulanan'!$B$2:$B$121,"Pendapatan")</f>
        <v>223319117</v>
      </c>
    </row>
    <row r="29" customFormat="false" ht="15" hidden="false" customHeight="false" outlineLevel="0" collapsed="false">
      <c r="A29" s="4" t="s">
        <v>7</v>
      </c>
      <c r="B29" s="17" t="n">
        <f aca="false">SUMIFS('Data Bulanan'!$D$2:$D$121,'Data Bulanan'!$C$2:$C$121,A29,'Data Bulanan'!$B$2:$B$121,"Pendapatan")</f>
        <v>73108625</v>
      </c>
    </row>
    <row r="30" customFormat="false" ht="15" hidden="false" customHeight="false" outlineLevel="0" collapsed="false">
      <c r="A30" s="2" t="s">
        <v>8</v>
      </c>
      <c r="B30" s="16" t="n">
        <f aca="false">SUMIFS('Data Bulanan'!$D$2:$D$121,'Data Bulanan'!$C$2:$C$121,A30,'Data Bulanan'!$B$2:$B$121,"Pendapatan")</f>
        <v>268022028</v>
      </c>
    </row>
    <row r="31" customFormat="false" ht="15" hidden="false" customHeight="false" outlineLevel="0" collapsed="false">
      <c r="A31" s="4" t="s">
        <v>9</v>
      </c>
      <c r="B31" s="17" t="n">
        <f aca="false">SUMIFS('Data Bulanan'!$D$2:$D$121,'Data Bulanan'!$C$2:$C$121,A31,'Data Bulanan'!$B$2:$B$121,"Pendapatan")</f>
        <v>183510806</v>
      </c>
    </row>
    <row r="32" customFormat="false" ht="15" hidden="false" customHeight="false" outlineLevel="0" collapsed="false">
      <c r="A32" s="2" t="s">
        <v>10</v>
      </c>
      <c r="B32" s="16" t="n">
        <f aca="false">SUMIFS('Data Bulanan'!$D$2:$D$121,'Data Bulanan'!$C$2:$C$121,A32,'Data Bulanan'!$B$2:$B$121,"Pendapatan")</f>
        <v>37520127</v>
      </c>
    </row>
  </sheetData>
  <mergeCells count="3">
    <mergeCell ref="A1:D1"/>
    <mergeCell ref="A18:B18"/>
    <mergeCell ref="A26:B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3" min="2" style="0" width="14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customFormat="false" ht="15" hidden="false" customHeight="fals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customFormat="false" ht="15" hidden="false" customHeight="false" outlineLevel="0" collapsed="false">
      <c r="A3" s="19" t="s">
        <v>42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5" customFormat="false" ht="18" hidden="false" customHeight="true" outlineLevel="0" collapsed="false">
      <c r="B5" s="20" t="s">
        <v>43</v>
      </c>
      <c r="C5" s="20"/>
      <c r="D5" s="20"/>
      <c r="E5" s="21" t="s">
        <v>44</v>
      </c>
      <c r="F5" s="21"/>
      <c r="G5" s="21"/>
      <c r="H5" s="22" t="s">
        <v>45</v>
      </c>
      <c r="I5" s="22"/>
      <c r="J5" s="22"/>
      <c r="K5" s="23" t="s">
        <v>46</v>
      </c>
      <c r="L5" s="23"/>
      <c r="M5" s="23"/>
    </row>
    <row r="6" customFormat="false" ht="18" hidden="false" customHeight="true" outlineLevel="0" collapsed="false">
      <c r="B6" s="24" t="n">
        <f aca="false">Ringkasan!B16</f>
        <v>785480703</v>
      </c>
      <c r="C6" s="24"/>
      <c r="D6" s="24"/>
      <c r="E6" s="25" t="n">
        <f aca="false">Ringkasan!C16</f>
        <v>641197706</v>
      </c>
      <c r="F6" s="25"/>
      <c r="G6" s="25"/>
      <c r="H6" s="26" t="n">
        <f aca="false">Ringkasan!D16</f>
        <v>144282997</v>
      </c>
      <c r="I6" s="26"/>
      <c r="J6" s="26"/>
      <c r="K6" s="27" t="n">
        <f aca="false">Ringkasan!C16/Ringkasan!B16</f>
        <v>0.816312486800838</v>
      </c>
      <c r="L6" s="27"/>
      <c r="M6" s="27"/>
    </row>
    <row r="7" customFormat="false" ht="18" hidden="false" customHeight="true" outlineLevel="0" collapsed="false">
      <c r="B7" s="28" t="s">
        <v>47</v>
      </c>
      <c r="C7" s="28"/>
      <c r="D7" s="28"/>
      <c r="E7" s="29" t="s">
        <v>48</v>
      </c>
      <c r="F7" s="29"/>
      <c r="G7" s="29"/>
      <c r="H7" s="30" t="s">
        <v>49</v>
      </c>
      <c r="I7" s="30"/>
      <c r="J7" s="30"/>
      <c r="K7" s="31" t="s">
        <v>50</v>
      </c>
      <c r="L7" s="31"/>
      <c r="M7" s="31"/>
    </row>
    <row r="8" customFormat="false" ht="18" hidden="false" customHeight="true" outlineLevel="0" collapsed="false">
      <c r="B8" s="32" t="s">
        <v>51</v>
      </c>
      <c r="C8" s="32"/>
      <c r="D8" s="32"/>
    </row>
    <row r="9" customFormat="false" ht="18" hidden="false" customHeight="true" outlineLevel="0" collapsed="false">
      <c r="B9" s="33" t="n">
        <f aca="false">Ringkasan!G2+Ringkasan!D16</f>
        <v>494282997</v>
      </c>
      <c r="C9" s="33"/>
      <c r="D9" s="33"/>
    </row>
    <row r="10" customFormat="false" ht="18" hidden="false" customHeight="true" outlineLevel="0" collapsed="false">
      <c r="B10" s="34" t="s">
        <v>52</v>
      </c>
      <c r="C10" s="34"/>
      <c r="D10" s="34"/>
    </row>
    <row r="11" customFormat="false" ht="16.15" hidden="false" customHeight="false" outlineLevel="0" collapsed="false">
      <c r="B11" s="8" t="s">
        <v>53</v>
      </c>
      <c r="I11" s="8" t="s">
        <v>54</v>
      </c>
    </row>
    <row r="30" customFormat="false" ht="19.4" hidden="false" customHeight="true" outlineLevel="0" collapsed="false">
      <c r="B30" s="35" t="s">
        <v>55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</sheetData>
  <mergeCells count="18">
    <mergeCell ref="A1:N2"/>
    <mergeCell ref="A3:N3"/>
    <mergeCell ref="B5:D5"/>
    <mergeCell ref="E5:G5"/>
    <mergeCell ref="H5:J5"/>
    <mergeCell ref="K5:M5"/>
    <mergeCell ref="B6:D6"/>
    <mergeCell ref="E6:G6"/>
    <mergeCell ref="H6:J6"/>
    <mergeCell ref="K6:M6"/>
    <mergeCell ref="B7:D7"/>
    <mergeCell ref="E7:G7"/>
    <mergeCell ref="H7:J7"/>
    <mergeCell ref="K7:M7"/>
    <mergeCell ref="B8:D8"/>
    <mergeCell ref="B9:D9"/>
    <mergeCell ref="B10:D10"/>
    <mergeCell ref="B30:M30"/>
  </mergeCells>
  <printOptions headings="false" gridLines="false" gridLinesSet="true" horizontalCentered="false" verticalCentered="false"/>
  <pageMargins left="0.3" right="0.3" top="0.3" bottom="0.3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2026-08-19T07:00:29Z</dcterms:created>
  <dc:creator>openpyxl</dc:creator>
  <dc:description/>
  <dc:language>en-US</dc:language>
  <cp:lastModifiedBy/>
  <dcterms:modified xsi:type="dcterms:W3CDTF">2026-08-19T07:00:42Z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