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ara Pakai" sheetId="1" state="visible" r:id="rId3"/>
    <sheet name="Data Barang" sheetId="2" state="visible" r:id="rId4"/>
    <sheet name="Kartu Stok" sheetId="3" state="visible" r:id="rId5"/>
    <sheet name="Rekap per Barang" sheetId="4" state="visible" r:id="rId6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<sst xmlns="http://schemas.openxmlformats.org/spreadsheetml/2006/main" count="72" uniqueCount="48">
  <si>
    <t xml:space="preserve">Kartu Stok Barang Manual</t>
  </si>
  <si>
    <t xml:space="preserve">PANDUAN PENGGUNAAN</t>
  </si>
  <si>
    <t xml:space="preserve">1. Buka sheet 'Data Barang' — daftarkan kode, nama, dan satuan setiap barang yang ingin dipantau kartu stoknya.</t>
  </si>
  <si>
    <t xml:space="preserve">2. Setiap ada barang masuk atau keluar, catat di sheet 'Kartu Stok': Tanggal, Kode Barang (dropdown), Keterangan (misal 'Pembelian dari Supplier X' atau 'Penjualan ke Pelanggan'), lalu isi kolom Masuk atau Keluar.</t>
  </si>
  <si>
    <t xml:space="preserve">3. Kolom Saldo otomatis terhitung berjalan KHUSUS untuk kode barang yang sama, meski transaksi barang lain tercatat di baris-baris sekitarnya — persis seperti kartu stok manual fisik yang biasa ditempel di rak gudang, hanya saja semua kode barang digabung dalam satu sheet.</t>
  </si>
  <si>
    <t xml:space="preserve">4. Untuk melihat riwayat satu barang saja, gunakan AutoFilter pada kolom Kode Barang (Data &gt; Filter) agar hanya baris barang tersebut yang ditampilkan.</t>
  </si>
  <si>
    <t xml:space="preserve">5. Sheet 'Rekap per Barang' menampilkan ringkasan saldo akhir tiap barang tanpa perlu membuka detail riwayat satu per satu.</t>
  </si>
  <si>
    <t xml:space="preserve">KETERANGAN WARNA:</t>
  </si>
  <si>
    <t xml:space="preserve">- Teks BIRU = sel input, silakan diisi/diubah sesuai transaksi Anda</t>
  </si>
  <si>
    <t xml:space="preserve">- Teks HITAM = rumus otomatis, JANGAN diedit manual</t>
  </si>
  <si>
    <t xml:space="preserve">BEDA KARTU STOK DENGAN TABEL STOK OTOMATIS:</t>
  </si>
  <si>
    <t xml:space="preserve">Kartu Stok mencatat RIWAYAT KRONOLOGIS lengkap setiap transaksi per barang (seperti buku besar pembantu),</t>
  </si>
  <si>
    <t xml:space="preserve">cocok untuk audit trail dan menelusuri kapan/kenapa stok berubah. Tabel Stok Otomatis (template terpisah)</t>
  </si>
  <si>
    <t xml:space="preserve">hanya menampilkan REKAP AKHIR seluruh barang sekaligus tanpa detail riwayat — cocok untuk keputusan restock cepat.</t>
  </si>
  <si>
    <t xml:space="preserve">Gunakan Kartu Stok saat butuh menelusuri riwayat detail, gunakan Tabel Stok Otomatis saat butuh gambaran cepat seluruh inventori.</t>
  </si>
  <si>
    <t xml:space="preserve">Data Barang</t>
  </si>
  <si>
    <t xml:space="preserve">Kode Barang</t>
  </si>
  <si>
    <t xml:space="preserve">Nama Barang</t>
  </si>
  <si>
    <t xml:space="preserve">Satuan</t>
  </si>
  <si>
    <t xml:space="preserve">BRG001</t>
  </si>
  <si>
    <t xml:space="preserve">Beras Premium 5kg</t>
  </si>
  <si>
    <t xml:space="preserve">Karung</t>
  </si>
  <si>
    <t xml:space="preserve">BRG002</t>
  </si>
  <si>
    <t xml:space="preserve">Minyak Goreng 2L</t>
  </si>
  <si>
    <t xml:space="preserve">Botol</t>
  </si>
  <si>
    <t xml:space="preserve">BRG003</t>
  </si>
  <si>
    <t xml:space="preserve">Kertas A4 80gr</t>
  </si>
  <si>
    <t xml:space="preserve">Rim</t>
  </si>
  <si>
    <t xml:space="preserve">Kartu Stok Barang (Riwayat Kronologis)</t>
  </si>
  <si>
    <t xml:space="preserve">Tips: gunakan Data &gt; Filter pada kolom Kode Barang untuk melihat riwayat 1 barang saja</t>
  </si>
  <si>
    <t xml:space="preserve">No</t>
  </si>
  <si>
    <t xml:space="preserve">Tanggal</t>
  </si>
  <si>
    <t xml:space="preserve">Keterangan</t>
  </si>
  <si>
    <t xml:space="preserve">Masuk</t>
  </si>
  <si>
    <t xml:space="preserve">Keluar</t>
  </si>
  <si>
    <t xml:space="preserve">Saldo</t>
  </si>
  <si>
    <t xml:space="preserve">Saldo awal Agustus</t>
  </si>
  <si>
    <t xml:space="preserve">Pembelian dari Supplier Tani Makmur</t>
  </si>
  <si>
    <t xml:space="preserve">Penjualan ke toko cabang</t>
  </si>
  <si>
    <t xml:space="preserve">Pembelian dari Supplier Minyak Jaya</t>
  </si>
  <si>
    <t xml:space="preserve">Pembelian ATK dari CV Kertas Abadi</t>
  </si>
  <si>
    <t xml:space="preserve">Penjualan ke pelanggan eceran</t>
  </si>
  <si>
    <t xml:space="preserve">Penjualan ke kantor pelanggan</t>
  </si>
  <si>
    <t xml:space="preserve">Rekap Saldo Akhir per Barang</t>
  </si>
  <si>
    <t xml:space="preserve">Kode</t>
  </si>
  <si>
    <t xml:space="preserve">Total Masuk</t>
  </si>
  <si>
    <t xml:space="preserve">Total Keluar</t>
  </si>
  <si>
    <t xml:space="preserve">Saldo Akhir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</si>
</sst>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/mm/yyyy"/>
    <numFmt numFmtId="166" formatCode="General"/>
  </numFmts>
  <fonts count="11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0F172A"/>
      <name val="Arial"/>
      <family val="0"/>
      <charset val="1"/>
    </font>
    <font>
      <b val="true"/>
      <sz val="11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sz val="11"/>
      <color rgb="FF0000FF"/>
      <name val="Arial"/>
      <family val="0"/>
      <charset val="1"/>
    </font>
    <font>
      <i val="true"/>
      <sz val="10"/>
      <name val="Arial"/>
      <family val="0"/>
      <charset val="1"/>
    </font>
    <font>
      <sz val="11"/>
      <color rgb="FF000000"/>
      <name val="Arial"/>
      <family val="0"/>
      <charset val="1"/>
    </font>
    <font>
      <sz val="11"/>
      <color rgb="FF008000"/>
      <name val="Arial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1E293B"/>
        <bgColor rgb="FF0F172A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1D5DB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F172A"/>
      <rgbColor rgb="FF333300"/>
      <rgbColor rgb="FF993300"/>
      <rgbColor rgb="FF993366"/>
      <rgbColor rgb="FF333399"/>
      <rgbColor rgb="FF1E293B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1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00"/>
  </cols>
  <sheetData>
    <row r="1" customFormat="false" ht="17.35" hidden="false" customHeight="false" outlineLevel="0" collapsed="false">
      <c r="A1" s="1" t="s">
        <v>0</v>
      </c>
    </row>
    <row r="3" customFormat="false" ht="15" hidden="false" customHeight="false" outlineLevel="0" collapsed="false">
      <c r="A3" s="2" t="s">
        <v>1</v>
      </c>
    </row>
    <row r="4" customFormat="false" ht="15" hidden="false" customHeight="false" outlineLevel="0" collapsed="false">
      <c r="A4" s="3" t="s">
        <v>2</v>
      </c>
    </row>
    <row r="5" customFormat="false" ht="28.35" hidden="false" customHeight="false" outlineLevel="0" collapsed="false">
      <c r="A5" s="3" t="s">
        <v>3</v>
      </c>
    </row>
    <row r="6" customFormat="false" ht="41.75" hidden="false" customHeight="false" outlineLevel="0" collapsed="false">
      <c r="A6" s="3" t="s">
        <v>4</v>
      </c>
    </row>
    <row r="7" customFormat="false" ht="28.35" hidden="false" customHeight="false" outlineLevel="0" collapsed="false">
      <c r="A7" s="3" t="s">
        <v>5</v>
      </c>
    </row>
    <row r="8" customFormat="false" ht="28.35" hidden="false" customHeight="false" outlineLevel="0" collapsed="false">
      <c r="A8" s="3" t="s">
        <v>6</v>
      </c>
    </row>
    <row r="9" customFormat="false" ht="15" hidden="false" customHeight="false" outlineLevel="0" collapsed="false">
      <c r="A9" s="3"/>
    </row>
    <row r="10" customFormat="false" ht="15" hidden="false" customHeight="false" outlineLevel="0" collapsed="false">
      <c r="A10" s="4" t="s">
        <v>7</v>
      </c>
    </row>
    <row r="11" customFormat="false" ht="15" hidden="false" customHeight="false" outlineLevel="0" collapsed="false">
      <c r="A11" s="3" t="s">
        <v>8</v>
      </c>
    </row>
    <row r="12" customFormat="false" ht="15" hidden="false" customHeight="false" outlineLevel="0" collapsed="false">
      <c r="A12" s="3" t="s">
        <v>9</v>
      </c>
    </row>
    <row r="13" customFormat="false" ht="15" hidden="false" customHeight="false" outlineLevel="0" collapsed="false">
      <c r="A13" s="3"/>
    </row>
    <row r="14" customFormat="false" ht="15" hidden="false" customHeight="false" outlineLevel="0" collapsed="false">
      <c r="A14" s="4" t="s">
        <v>10</v>
      </c>
    </row>
    <row r="15" customFormat="false" ht="15" hidden="false" customHeight="false" outlineLevel="0" collapsed="false">
      <c r="A15" s="3" t="s">
        <v>11</v>
      </c>
    </row>
    <row r="16" customFormat="false" ht="15" hidden="false" customHeight="false" outlineLevel="0" collapsed="false">
      <c r="A16" s="3" t="s">
        <v>12</v>
      </c>
    </row>
    <row r="17" customFormat="false" ht="28.35" hidden="false" customHeight="false" outlineLevel="0" collapsed="false">
      <c r="A17" s="3" t="s">
        <v>13</v>
      </c>
    </row>
    <row r="18" customFormat="false" ht="28.35" hidden="false" customHeight="false" outlineLevel="0" collapsed="false">
      <c r="A18" s="3" t="s">
        <v>14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"/>
    <col collapsed="false" customWidth="true" hidden="false" outlineLevel="0" max="2" min="2" style="0" width="20"/>
    <col collapsed="false" customWidth="true" hidden="false" outlineLevel="0" max="3" min="3" style="0" width="10"/>
  </cols>
  <sheetData>
    <row r="1" customFormat="false" ht="17.35" hidden="false" customHeight="false" outlineLevel="0" collapsed="false">
      <c r="A1" s="1" t="s">
        <v>15</v>
      </c>
    </row>
    <row r="3" customFormat="false" ht="26.85" hidden="false" customHeight="false" outlineLevel="0" collapsed="false">
      <c r="A3" s="5" t="s">
        <v>16</v>
      </c>
      <c r="B3" s="5" t="s">
        <v>17</v>
      </c>
      <c r="C3" s="5" t="s">
        <v>18</v>
      </c>
    </row>
    <row r="4" customFormat="false" ht="15" hidden="false" customHeight="false" outlineLevel="0" collapsed="false">
      <c r="A4" s="6" t="s">
        <v>19</v>
      </c>
      <c r="B4" s="6" t="s">
        <v>20</v>
      </c>
      <c r="C4" s="6" t="s">
        <v>21</v>
      </c>
    </row>
    <row r="5" customFormat="false" ht="15" hidden="false" customHeight="false" outlineLevel="0" collapsed="false">
      <c r="A5" s="6" t="s">
        <v>22</v>
      </c>
      <c r="B5" s="6" t="s">
        <v>23</v>
      </c>
      <c r="C5" s="6" t="s">
        <v>24</v>
      </c>
    </row>
    <row r="6" customFormat="false" ht="15" hidden="false" customHeight="false" outlineLevel="0" collapsed="false">
      <c r="A6" s="6" t="s">
        <v>25</v>
      </c>
      <c r="B6" s="6" t="s">
        <v>26</v>
      </c>
      <c r="C6" s="6" t="s">
        <v>27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1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5"/>
    <col collapsed="false" customWidth="true" hidden="false" outlineLevel="0" max="3" min="2" style="0" width="13"/>
    <col collapsed="false" customWidth="true" hidden="false" outlineLevel="0" max="4" min="4" style="0" width="20"/>
    <col collapsed="false" customWidth="true" hidden="false" outlineLevel="0" max="5" min="5" style="0" width="32"/>
    <col collapsed="false" customWidth="true" hidden="false" outlineLevel="0" max="8" min="6" style="0" width="10"/>
  </cols>
  <sheetData>
    <row r="1" customFormat="false" ht="17.35" hidden="false" customHeight="false" outlineLevel="0" collapsed="false">
      <c r="A1" s="1" t="s">
        <v>28</v>
      </c>
    </row>
    <row r="2" customFormat="false" ht="15" hidden="false" customHeight="false" outlineLevel="0" collapsed="false">
      <c r="A2" s="7" t="s">
        <v>29</v>
      </c>
    </row>
    <row r="4" customFormat="false" ht="26.85" hidden="false" customHeight="false" outlineLevel="0" collapsed="false">
      <c r="A4" s="5" t="s">
        <v>30</v>
      </c>
      <c r="B4" s="5" t="s">
        <v>31</v>
      </c>
      <c r="C4" s="5" t="s">
        <v>16</v>
      </c>
      <c r="D4" s="5" t="s">
        <v>17</v>
      </c>
      <c r="E4" s="5" t="s">
        <v>32</v>
      </c>
      <c r="F4" s="5" t="s">
        <v>33</v>
      </c>
      <c r="G4" s="5" t="s">
        <v>34</v>
      </c>
      <c r="H4" s="5" t="s">
        <v>35</v>
      </c>
    </row>
    <row r="5" customFormat="false" ht="15" hidden="false" customHeight="false" outlineLevel="0" collapsed="false">
      <c r="A5" s="8" t="n">
        <v>1</v>
      </c>
      <c r="B5" s="9" t="n">
        <v>46235</v>
      </c>
      <c r="C5" s="6" t="s">
        <v>19</v>
      </c>
      <c r="D5" s="8" t="str">
        <f aca="false">IFERROR(VLOOKUP(C5,'Data Barang'!$A:$B,2,FALSE()),"")</f>
        <v>Beras Premium 5kg</v>
      </c>
      <c r="E5" s="6" t="s">
        <v>36</v>
      </c>
      <c r="F5" s="6" t="n">
        <v>25</v>
      </c>
      <c r="G5" s="6" t="n">
        <v>0</v>
      </c>
      <c r="H5" s="8" t="n">
        <f aca="false">SUMIFS($F$5:F5,$C$5:C5,C5)-SUMIFS($G$5:G5,$C$5:C5,C5)</f>
        <v>25</v>
      </c>
    </row>
    <row r="6" customFormat="false" ht="15" hidden="false" customHeight="false" outlineLevel="0" collapsed="false">
      <c r="A6" s="8" t="n">
        <v>2</v>
      </c>
      <c r="B6" s="9" t="n">
        <v>46236</v>
      </c>
      <c r="C6" s="6" t="s">
        <v>22</v>
      </c>
      <c r="D6" s="8" t="str">
        <f aca="false">IFERROR(VLOOKUP(C6,'Data Barang'!$A:$B,2,FALSE()),"")</f>
        <v>Minyak Goreng 2L</v>
      </c>
      <c r="E6" s="6" t="s">
        <v>36</v>
      </c>
      <c r="F6" s="6" t="n">
        <v>10</v>
      </c>
      <c r="G6" s="6" t="n">
        <v>0</v>
      </c>
      <c r="H6" s="8" t="n">
        <f aca="false">SUMIFS($F$5:F6,$C$5:C6,C6)-SUMIFS($G$5:G6,$C$5:C6,C6)</f>
        <v>10</v>
      </c>
    </row>
    <row r="7" customFormat="false" ht="15" hidden="false" customHeight="false" outlineLevel="0" collapsed="false">
      <c r="A7" s="8" t="n">
        <v>3</v>
      </c>
      <c r="B7" s="9" t="n">
        <v>46237</v>
      </c>
      <c r="C7" s="6" t="s">
        <v>19</v>
      </c>
      <c r="D7" s="8" t="str">
        <f aca="false">IFERROR(VLOOKUP(C7,'Data Barang'!$A:$B,2,FALSE()),"")</f>
        <v>Beras Premium 5kg</v>
      </c>
      <c r="E7" s="6" t="s">
        <v>37</v>
      </c>
      <c r="F7" s="6" t="n">
        <v>50</v>
      </c>
      <c r="G7" s="6" t="n">
        <v>0</v>
      </c>
      <c r="H7" s="8" t="n">
        <f aca="false">SUMIFS($F$5:F7,$C$5:C7,C7)-SUMIFS($G$5:G7,$C$5:C7,C7)</f>
        <v>75</v>
      </c>
    </row>
    <row r="8" customFormat="false" ht="15" hidden="false" customHeight="false" outlineLevel="0" collapsed="false">
      <c r="A8" s="8" t="n">
        <v>4</v>
      </c>
      <c r="B8" s="9" t="n">
        <v>46238</v>
      </c>
      <c r="C8" s="6" t="s">
        <v>25</v>
      </c>
      <c r="D8" s="8" t="str">
        <f aca="false">IFERROR(VLOOKUP(C8,'Data Barang'!$A:$B,2,FALSE()),"")</f>
        <v>Kertas A4 80gr</v>
      </c>
      <c r="E8" s="6" t="s">
        <v>36</v>
      </c>
      <c r="F8" s="6" t="n">
        <v>8</v>
      </c>
      <c r="G8" s="6" t="n">
        <v>0</v>
      </c>
      <c r="H8" s="8" t="n">
        <f aca="false">SUMIFS($F$5:F8,$C$5:C8,C8)-SUMIFS($G$5:G8,$C$5:C8,C8)</f>
        <v>8</v>
      </c>
    </row>
    <row r="9" customFormat="false" ht="15" hidden="false" customHeight="false" outlineLevel="0" collapsed="false">
      <c r="A9" s="8" t="n">
        <v>5</v>
      </c>
      <c r="B9" s="9" t="n">
        <v>46239</v>
      </c>
      <c r="C9" s="6" t="s">
        <v>19</v>
      </c>
      <c r="D9" s="8" t="str">
        <f aca="false">IFERROR(VLOOKUP(C9,'Data Barang'!$A:$B,2,FALSE()),"")</f>
        <v>Beras Premium 5kg</v>
      </c>
      <c r="E9" s="6" t="s">
        <v>38</v>
      </c>
      <c r="F9" s="6" t="n">
        <v>0</v>
      </c>
      <c r="G9" s="6" t="n">
        <v>12</v>
      </c>
      <c r="H9" s="8" t="n">
        <f aca="false">SUMIFS($F$5:F9,$C$5:C9,C9)-SUMIFS($G$5:G9,$C$5:C9,C9)</f>
        <v>63</v>
      </c>
    </row>
    <row r="10" customFormat="false" ht="15" hidden="false" customHeight="false" outlineLevel="0" collapsed="false">
      <c r="A10" s="8" t="n">
        <v>6</v>
      </c>
      <c r="B10" s="9" t="n">
        <v>46240</v>
      </c>
      <c r="C10" s="6" t="s">
        <v>22</v>
      </c>
      <c r="D10" s="8" t="str">
        <f aca="false">IFERROR(VLOOKUP(C10,'Data Barang'!$A:$B,2,FALSE()),"")</f>
        <v>Minyak Goreng 2L</v>
      </c>
      <c r="E10" s="6" t="s">
        <v>39</v>
      </c>
      <c r="F10" s="6" t="n">
        <v>30</v>
      </c>
      <c r="G10" s="6" t="n">
        <v>0</v>
      </c>
      <c r="H10" s="8" t="n">
        <f aca="false">SUMIFS($F$5:F10,$C$5:C10,C10)-SUMIFS($G$5:G10,$C$5:C10,C10)</f>
        <v>40</v>
      </c>
    </row>
    <row r="11" customFormat="false" ht="15" hidden="false" customHeight="false" outlineLevel="0" collapsed="false">
      <c r="A11" s="8" t="n">
        <v>7</v>
      </c>
      <c r="B11" s="9" t="n">
        <v>46241</v>
      </c>
      <c r="C11" s="6" t="s">
        <v>25</v>
      </c>
      <c r="D11" s="8" t="str">
        <f aca="false">IFERROR(VLOOKUP(C11,'Data Barang'!$A:$B,2,FALSE()),"")</f>
        <v>Kertas A4 80gr</v>
      </c>
      <c r="E11" s="6" t="s">
        <v>40</v>
      </c>
      <c r="F11" s="6" t="n">
        <v>20</v>
      </c>
      <c r="G11" s="6" t="n">
        <v>0</v>
      </c>
      <c r="H11" s="8" t="n">
        <f aca="false">SUMIFS($F$5:F11,$C$5:C11,C11)-SUMIFS($G$5:G11,$C$5:C11,C11)</f>
        <v>28</v>
      </c>
    </row>
    <row r="12" customFormat="false" ht="15" hidden="false" customHeight="false" outlineLevel="0" collapsed="false">
      <c r="A12" s="8" t="n">
        <v>8</v>
      </c>
      <c r="B12" s="9" t="n">
        <v>46242</v>
      </c>
      <c r="C12" s="6" t="s">
        <v>19</v>
      </c>
      <c r="D12" s="8" t="str">
        <f aca="false">IFERROR(VLOOKUP(C12,'Data Barang'!$A:$B,2,FALSE()),"")</f>
        <v>Beras Premium 5kg</v>
      </c>
      <c r="E12" s="6" t="s">
        <v>41</v>
      </c>
      <c r="F12" s="6" t="n">
        <v>0</v>
      </c>
      <c r="G12" s="6" t="n">
        <v>18</v>
      </c>
      <c r="H12" s="8" t="n">
        <f aca="false">SUMIFS($F$5:F12,$C$5:C12,C12)-SUMIFS($G$5:G12,$C$5:C12,C12)</f>
        <v>45</v>
      </c>
    </row>
    <row r="13" customFormat="false" ht="15" hidden="false" customHeight="false" outlineLevel="0" collapsed="false">
      <c r="A13" s="8" t="n">
        <v>9</v>
      </c>
      <c r="B13" s="9" t="n">
        <v>46243</v>
      </c>
      <c r="C13" s="6" t="s">
        <v>22</v>
      </c>
      <c r="D13" s="8" t="str">
        <f aca="false">IFERROR(VLOOKUP(C13,'Data Barang'!$A:$B,2,FALSE()),"")</f>
        <v>Minyak Goreng 2L</v>
      </c>
      <c r="E13" s="6" t="s">
        <v>38</v>
      </c>
      <c r="F13" s="6" t="n">
        <v>0</v>
      </c>
      <c r="G13" s="6" t="n">
        <v>8</v>
      </c>
      <c r="H13" s="8" t="n">
        <f aca="false">SUMIFS($F$5:F13,$C$5:C13,C13)-SUMIFS($G$5:G13,$C$5:C13,C13)</f>
        <v>32</v>
      </c>
    </row>
    <row r="14" customFormat="false" ht="15" hidden="false" customHeight="false" outlineLevel="0" collapsed="false">
      <c r="A14" s="8" t="n">
        <v>10</v>
      </c>
      <c r="B14" s="9" t="n">
        <v>46244</v>
      </c>
      <c r="C14" s="6" t="s">
        <v>25</v>
      </c>
      <c r="D14" s="8" t="str">
        <f aca="false">IFERROR(VLOOKUP(C14,'Data Barang'!$A:$B,2,FALSE()),"")</f>
        <v>Kertas A4 80gr</v>
      </c>
      <c r="E14" s="6" t="s">
        <v>42</v>
      </c>
      <c r="F14" s="6" t="n">
        <v>0</v>
      </c>
      <c r="G14" s="6" t="n">
        <v>10</v>
      </c>
      <c r="H14" s="8" t="n">
        <f aca="false">SUMIFS($F$5:F14,$C$5:C14,C14)-SUMIFS($G$5:G14,$C$5:C14,C14)</f>
        <v>18</v>
      </c>
    </row>
    <row r="15" customFormat="false" ht="15" hidden="false" customHeight="false" outlineLevel="0" collapsed="false">
      <c r="A15" s="8" t="n">
        <v>11</v>
      </c>
      <c r="B15" s="9" t="n">
        <v>46246</v>
      </c>
      <c r="C15" s="6" t="s">
        <v>22</v>
      </c>
      <c r="D15" s="8" t="str">
        <f aca="false">IFERROR(VLOOKUP(C15,'Data Barang'!$A:$B,2,FALSE()),"")</f>
        <v>Minyak Goreng 2L</v>
      </c>
      <c r="E15" s="6" t="s">
        <v>39</v>
      </c>
      <c r="F15" s="6" t="n">
        <v>15</v>
      </c>
      <c r="G15" s="6" t="n">
        <v>0</v>
      </c>
      <c r="H15" s="8" t="n">
        <f aca="false">SUMIFS($F$5:F15,$C$5:C15,C15)-SUMIFS($G$5:G15,$C$5:C15,C15)</f>
        <v>47</v>
      </c>
    </row>
    <row r="16" customFormat="false" ht="15" hidden="false" customHeight="false" outlineLevel="0" collapsed="false">
      <c r="A16" s="8" t="n">
        <v>12</v>
      </c>
      <c r="B16" s="9" t="n">
        <v>46248</v>
      </c>
      <c r="C16" s="6" t="s">
        <v>19</v>
      </c>
      <c r="D16" s="8" t="str">
        <f aca="false">IFERROR(VLOOKUP(C16,'Data Barang'!$A:$B,2,FALSE()),"")</f>
        <v>Beras Premium 5kg</v>
      </c>
      <c r="E16" s="6" t="s">
        <v>38</v>
      </c>
      <c r="F16" s="6" t="n">
        <v>0</v>
      </c>
      <c r="G16" s="6" t="n">
        <v>15</v>
      </c>
      <c r="H16" s="8" t="n">
        <f aca="false">SUMIFS($F$5:F16,$C$5:C16,C16)-SUMIFS($G$5:G16,$C$5:C16,C16)</f>
        <v>30</v>
      </c>
    </row>
    <row r="17" customFormat="false" ht="15" hidden="false" customHeight="false" outlineLevel="0" collapsed="false">
      <c r="A17" s="8" t="n">
        <v>13</v>
      </c>
      <c r="B17" s="9" t="n">
        <v>46249</v>
      </c>
      <c r="C17" s="6" t="s">
        <v>25</v>
      </c>
      <c r="D17" s="8" t="str">
        <f aca="false">IFERROR(VLOOKUP(C17,'Data Barang'!$A:$B,2,FALSE()),"")</f>
        <v>Kertas A4 80gr</v>
      </c>
      <c r="E17" s="6" t="s">
        <v>40</v>
      </c>
      <c r="F17" s="6" t="n">
        <v>10</v>
      </c>
      <c r="G17" s="6" t="n">
        <v>0</v>
      </c>
      <c r="H17" s="8" t="n">
        <f aca="false">SUMIFS($F$5:F17,$C$5:C17,C17)-SUMIFS($G$5:G17,$C$5:C17,C17)</f>
        <v>28</v>
      </c>
    </row>
    <row r="18" customFormat="false" ht="15" hidden="false" customHeight="false" outlineLevel="0" collapsed="false">
      <c r="A18" s="8" t="n">
        <v>14</v>
      </c>
      <c r="B18" s="9" t="n">
        <v>46250</v>
      </c>
      <c r="C18" s="6" t="s">
        <v>22</v>
      </c>
      <c r="D18" s="8" t="str">
        <f aca="false">IFERROR(VLOOKUP(C18,'Data Barang'!$A:$B,2,FALSE()),"")</f>
        <v>Minyak Goreng 2L</v>
      </c>
      <c r="E18" s="6" t="s">
        <v>41</v>
      </c>
      <c r="F18" s="6" t="n">
        <v>0</v>
      </c>
      <c r="G18" s="6" t="n">
        <v>5</v>
      </c>
      <c r="H18" s="8" t="n">
        <f aca="false">SUMIFS($F$5:F18,$C$5:C18,C18)-SUMIFS($G$5:G18,$C$5:C18,C18)</f>
        <v>42</v>
      </c>
    </row>
  </sheetData>
  <dataValidations count="1">
    <dataValidation allowBlank="true" errorStyle="stop" operator="between" showDropDown="false" showErrorMessage="false" showInputMessage="false" sqref="C5:C48" type="list">
      <formula1>'Data Barang'!$A$4:$A$6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0"/>
    <col collapsed="false" customWidth="true" hidden="false" outlineLevel="0" max="2" min="2" style="0" width="20"/>
    <col collapsed="false" customWidth="true" hidden="false" outlineLevel="0" max="5" min="3" style="0" width="12"/>
  </cols>
  <sheetData>
    <row r="1" customFormat="false" ht="17.35" hidden="false" customHeight="false" outlineLevel="0" collapsed="false">
      <c r="A1" s="1" t="s">
        <v>43</v>
      </c>
    </row>
    <row r="3" customFormat="false" ht="26.85" hidden="false" customHeight="false" outlineLevel="0" collapsed="false">
      <c r="A3" s="5" t="s">
        <v>44</v>
      </c>
      <c r="B3" s="5" t="s">
        <v>17</v>
      </c>
      <c r="C3" s="5" t="s">
        <v>45</v>
      </c>
      <c r="D3" s="5" t="s">
        <v>46</v>
      </c>
      <c r="E3" s="5" t="s">
        <v>47</v>
      </c>
    </row>
    <row r="4" customFormat="false" ht="15" hidden="false" customHeight="false" outlineLevel="0" collapsed="false">
      <c r="A4" s="10" t="str">
        <f aca="false">'Data Barang'!A4</f>
        <v>BRG001</v>
      </c>
      <c r="B4" s="10" t="str">
        <f aca="false">'Data Barang'!B4</f>
        <v>Beras Premium 5kg</v>
      </c>
      <c r="C4" s="8" t="n">
        <f aca="false">SUMIFS('Kartu Stok'!$F:$F,'Kartu Stok'!$C:$C,A4)</f>
        <v>75</v>
      </c>
      <c r="D4" s="8" t="n">
        <f aca="false">SUMIFS('Kartu Stok'!$G:$G,'Kartu Stok'!$C:$C,A4)</f>
        <v>45</v>
      </c>
      <c r="E4" s="11" t="n">
        <f aca="false">C4-D4</f>
        <v>30</v>
      </c>
    </row>
    <row r="5" customFormat="false" ht="15" hidden="false" customHeight="false" outlineLevel="0" collapsed="false">
      <c r="A5" s="10" t="str">
        <f aca="false">'Data Barang'!A5</f>
        <v>BRG002</v>
      </c>
      <c r="B5" s="10" t="str">
        <f aca="false">'Data Barang'!B5</f>
        <v>Minyak Goreng 2L</v>
      </c>
      <c r="C5" s="8" t="n">
        <f aca="false">SUMIFS('Kartu Stok'!$F:$F,'Kartu Stok'!$C:$C,A5)</f>
        <v>55</v>
      </c>
      <c r="D5" s="8" t="n">
        <f aca="false">SUMIFS('Kartu Stok'!$G:$G,'Kartu Stok'!$C:$C,A5)</f>
        <v>13</v>
      </c>
      <c r="E5" s="11" t="n">
        <f aca="false">C5-D5</f>
        <v>42</v>
      </c>
    </row>
    <row r="6" customFormat="false" ht="15" hidden="false" customHeight="false" outlineLevel="0" collapsed="false">
      <c r="A6" s="10" t="str">
        <f aca="false">'Data Barang'!A6</f>
        <v>BRG003</v>
      </c>
      <c r="B6" s="10" t="str">
        <f aca="false">'Data Barang'!B6</f>
        <v>Kertas A4 80gr</v>
      </c>
      <c r="C6" s="8" t="n">
        <f aca="false">SUMIFS('Kartu Stok'!$F:$F,'Kartu Stok'!$C:$C,A6)</f>
        <v>38</v>
      </c>
      <c r="D6" s="8" t="n">
        <f aca="false">SUMIFS('Kartu Stok'!$G:$G,'Kartu Stok'!$C:$C,A6)</f>
        <v>10</v>
      </c>
      <c r="E6" s="11" t="n">
        <f aca="false">C6-D6</f>
        <v>28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2026-08-12T06:47:27Z</dcterms:created>
  <dc:creator>openpyxl</dc:creator>
  <dc:description/>
  <dc:language>en-US</dc:language>
  <cp:lastModifiedBy/>
  <dcterms:modified xsi:type="dcterms:W3CDTF">2026-08-12T06:47:27Z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