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Tabel Tarif TER" sheetId="2" state="visible" r:id="rId4"/>
    <sheet name="Simulasi Interaktif" sheetId="3" state="visible" r:id="rId5"/>
    <sheet name="Perbandingan 5 Kota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<sst xmlns="http://schemas.openxmlformats.org/spreadsheetml/2006/main" count="67" uniqueCount="63">
  <si>
    <t xml:space="preserve">Simulasi Gaji UMK 2026 Setelah Potong Pajak TER (Kategori A, B, C)</t>
  </si>
  <si>
    <t xml:space="preserve">Tentang File Ini</t>
  </si>
  <si>
    <t xml:space="preserve">File ini membantu menghitung estimasi PPh 21 bulanan (metode TER) dan gaji bersih (take-home pay)</t>
  </si>
  <si>
    <t xml:space="preserve">untuk penghasilan setingkat UMK/UMR 2026, berdasarkan tiga kategori TER (A, B, C) sesuai status PTKP.</t>
  </si>
  <si>
    <t xml:space="preserve">Cara Pakai</t>
  </si>
  <si>
    <t xml:space="preserve">1. Buka sheet 'Simulasi Interaktif'.</t>
  </si>
  <si>
    <t xml:space="preserve">2. Isi kotak berwarna KUNING KUNING (Gaji Bruto &amp; Kategori TER) sesuai kondisi Anda.</t>
  </si>
  <si>
    <t xml:space="preserve">3. Kategori TER akan terisi otomatis dari status PTKP yang dipilih pada dropdown.</t>
  </si>
  <si>
    <t xml:space="preserve">4. Hasil tarif TER, PPh 21 bulanan, dan gaji bersih akan terhitung otomatis di bawahnya.</t>
  </si>
  <si>
    <t xml:space="preserve">5. Sheet 'Perbandingan 5 Kota' menampilkan simulasi UMK 2026 di 5 kota berbeda untuk ketiga kategori TER sekaligus.</t>
  </si>
  <si>
    <t xml:space="preserve">6. Sheet 'Tabel Tarif TER' berisi rujukan lapisan tarif resmi yang dipakai oleh rumus di sheet lain.</t>
  </si>
  <si>
    <t xml:space="preserve">Kategori TER Berdasarkan Status PTKP</t>
  </si>
  <si>
    <t xml:space="preserve">TER A -&gt; TK/0 (lajang tanpa tanggungan), TK/1, K/0 (kawin tanpa tanggungan)</t>
  </si>
  <si>
    <t xml:space="preserve">TER B -&gt; TK/2, TK/3, K/1, K/2</t>
  </si>
  <si>
    <t xml:space="preserve">TER C -&gt; K/3 (kawin dengan 3 tanggungan)</t>
  </si>
  <si>
    <t xml:space="preserve">Legenda Warna</t>
  </si>
  <si>
    <t xml:space="preserve">Kotak KUNING = input yang boleh diubah (Gaji Bruto &amp; Kategori TER)</t>
  </si>
  <si>
    <t xml:space="preserve">Kotak HIJAU = hasil perhitungan otomatis (jangan diedit, berisi rumus)</t>
  </si>
  <si>
    <t xml:space="preserve">Teks BIRU = angka dasar/acuan resmi (jangan diedit)</t>
  </si>
  <si>
    <t xml:space="preserve">Sumber &amp; Batasan</t>
  </si>
  <si>
    <t xml:space="preserve">Tarif TER mengacu pada PP No. 58 Tahun 2023 dan PMK No. 168 Tahun 2023 (lapisan bawah, relevan untuk</t>
  </si>
  <si>
    <t xml:space="preserve">penghasilan setingkat UMK 2026 di seluruh Indonesia, umumnya di bawah Rp7 juta/bulan).</t>
  </si>
  <si>
    <t xml:space="preserve">Simulasi ini TIDAK memasukkan potongan BPJS Kesehatan/Ketenagakerjaan dan bersifat estimasi umum;</t>
  </si>
  <si>
    <t xml:space="preserve">bukan pengganti perhitungan resmi payroll perusahaan atau konsultasi pajak.</t>
  </si>
  <si>
    <t xml:space="preserve">Tabel Lapisan Tarif Efektif Rata-rata (TER) PPh 21 - Kategori A, B, C (PP 58/2023 &amp; PMK 168/2023)</t>
  </si>
  <si>
    <t xml:space="preserve">Batas Bawah TER A</t>
  </si>
  <si>
    <t xml:space="preserve">Batas Atas</t>
  </si>
  <si>
    <t xml:space="preserve">Tarif</t>
  </si>
  <si>
    <t xml:space="preserve">Batas Bawah TER B</t>
  </si>
  <si>
    <t xml:space="preserve">Batas Bawah TER C</t>
  </si>
  <si>
    <t xml:space="preserve">Catatan: tabel di atas mencakup lapisan bawah yang relevan untuk gaji setingkat UMK 2026 (umumnya di bawah Rp7 juta/bulan).</t>
  </si>
  <si>
    <t xml:space="preserve">Untuk penghasilan lebih tinggi, rujuk lampiran lengkap PMK No. 168 Tahun 2023 di situs resmi pajak.go.id.</t>
  </si>
  <si>
    <t xml:space="preserve">Simulasi Interaktif Gaji UMK Setelah Potong PPh 21 (TER)</t>
  </si>
  <si>
    <t xml:space="preserve">Gaji Bruto Bulanan (UMK/UMR)</t>
  </si>
  <si>
    <t xml:space="preserve">PTKP TK/0=Rp54jt/th, TK/1 &amp; K/0=Rp58,5jt/th (Kategori A)</t>
  </si>
  <si>
    <t xml:space="preserve">Status PTKP</t>
  </si>
  <si>
    <t xml:space="preserve">K/0 (Kawin, 0 tanggungan)</t>
  </si>
  <si>
    <t xml:space="preserve">PTKP TK/2 &amp; K/1=Rp63jt/th, TK/3 &amp; K/2=Rp67,5jt/th (Kategori B)</t>
  </si>
  <si>
    <t xml:space="preserve">Kategori TER (otomatis)</t>
  </si>
  <si>
    <t xml:space="preserve">PTKP K/3=Rp72jt/th (Kategori C)</t>
  </si>
  <si>
    <t xml:space="preserve">Hasil Simulasi</t>
  </si>
  <si>
    <t xml:space="preserve">Tarif TER yang Berlaku</t>
  </si>
  <si>
    <t xml:space="preserve">PPh 21 Bulanan (Estimasi)</t>
  </si>
  <si>
    <t xml:space="preserve">Gaji Bersih (Take-Home Pay)</t>
  </si>
  <si>
    <t xml:space="preserve">Catatan: perhitungan ini estimasi PPh 21 metode TER bulanan (Januari-November), belum termasuk potongan BPJS.</t>
  </si>
  <si>
    <t xml:space="preserve">Perbandingan Simulasi UMK 2026 - PPh 21 TER Kategori A, B, C (5 Kota)</t>
  </si>
  <si>
    <t xml:space="preserve">Kota</t>
  </si>
  <si>
    <t xml:space="preserve">UMK Bruto 2026</t>
  </si>
  <si>
    <t xml:space="preserve">Tarif A</t>
  </si>
  <si>
    <t xml:space="preserve">PPh 21 (A)</t>
  </si>
  <si>
    <t xml:space="preserve">Gaji Bersih (A)</t>
  </si>
  <si>
    <t xml:space="preserve">Tarif B</t>
  </si>
  <si>
    <t xml:space="preserve">PPh 21 (B)</t>
  </si>
  <si>
    <t xml:space="preserve">Gaji Bersih (B)</t>
  </si>
  <si>
    <t xml:space="preserve">Tarif C</t>
  </si>
  <si>
    <t xml:space="preserve">PPh 21 (C)</t>
  </si>
  <si>
    <t xml:space="preserve">Gaji Bersih (C)</t>
  </si>
  <si>
    <t xml:space="preserve">Kota Bekasi</t>
  </si>
  <si>
    <t xml:space="preserve">DKI Jakarta</t>
  </si>
  <si>
    <t xml:space="preserve">Kota Surabaya</t>
  </si>
  <si>
    <t xml:space="preserve">Kota Bandung</t>
  </si>
  <si>
    <t xml:space="preserve">Kota Surakarta (Solo)</t>
  </si>
  <si>
    <t xml:space="preserve">Sumber UMK 2026: SK Gubernur masing-masing provinsi (Jawa Barat, DKI Jakarta, Jawa Timur, Jawa Tengah).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</si>
</sst>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E749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1"/>
      <color rgb="FF006100"/>
      <name val="Arial"/>
      <family val="0"/>
      <charset val="1"/>
    </font>
    <font>
      <b val="true"/>
      <sz val="12"/>
      <color rgb="FF0E749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891B2"/>
        <bgColor rgb="FF0E7490"/>
      </patternFill>
    </fill>
    <fill>
      <patternFill patternType="solid">
        <fgColor rgb="FF0E7490"/>
        <bgColor rgb="FF0066CC"/>
      </patternFill>
    </fill>
    <fill>
      <patternFill patternType="solid">
        <fgColor rgb="FFF0F9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E7490"/>
      <rgbColor rgb="FFC0C0C0"/>
      <rgbColor rgb="FF808080"/>
      <rgbColor rgb="FF9999FF"/>
      <rgbColor rgb="FF993366"/>
      <rgbColor rgb="FFFFFFCC"/>
      <rgbColor rgb="FFF0F9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891B2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/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2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23.8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/>
    </row>
    <row r="26" customFormat="false" ht="15" hidden="false" customHeight="false" outlineLevel="0" collapsed="false">
      <c r="B26" s="3" t="s">
        <v>19</v>
      </c>
    </row>
    <row r="27" customFormat="false" ht="15" hidden="false" customHeight="false" outlineLevel="0" collapsed="false">
      <c r="B27" s="2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 t="s">
        <v>22</v>
      </c>
    </row>
    <row r="30" customFormat="false" ht="15" hidden="false" customHeight="false" outlineLevel="0" collapsed="false">
      <c r="B30" s="2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4" min="3" style="0" width="20"/>
    <col collapsed="false" customWidth="true" hidden="false" outlineLevel="0" max="5" min="5" style="0" width="26"/>
    <col collapsed="false" customWidth="true" hidden="false" outlineLevel="0" max="7" min="6" style="0" width="20"/>
    <col collapsed="false" customWidth="true" hidden="false" outlineLevel="0" max="8" min="8" style="0" width="26"/>
    <col collapsed="false" customWidth="true" hidden="false" outlineLevel="0" max="10" min="9" style="0" width="20"/>
  </cols>
  <sheetData>
    <row r="2" customFormat="false" ht="25.5" hidden="false" customHeight="true" outlineLevel="0" collapsed="false">
      <c r="B2" s="4" t="s">
        <v>24</v>
      </c>
      <c r="C2" s="4"/>
      <c r="D2" s="4"/>
      <c r="E2" s="4"/>
      <c r="F2" s="4"/>
      <c r="G2" s="4"/>
      <c r="H2" s="4"/>
      <c r="I2" s="4"/>
      <c r="J2" s="4"/>
    </row>
    <row r="4" customFormat="false" ht="15" hidden="false" customHeight="false" outlineLevel="0" collapsed="false">
      <c r="B4" s="5" t="s">
        <v>25</v>
      </c>
      <c r="C4" s="5" t="s">
        <v>26</v>
      </c>
      <c r="D4" s="5" t="s">
        <v>27</v>
      </c>
      <c r="E4" s="5" t="s">
        <v>28</v>
      </c>
      <c r="F4" s="5" t="s">
        <v>26</v>
      </c>
      <c r="G4" s="5" t="s">
        <v>27</v>
      </c>
      <c r="H4" s="5" t="s">
        <v>29</v>
      </c>
      <c r="I4" s="5" t="s">
        <v>26</v>
      </c>
      <c r="J4" s="5" t="s">
        <v>27</v>
      </c>
    </row>
    <row r="5" customFormat="false" ht="15" hidden="false" customHeight="false" outlineLevel="0" collapsed="false">
      <c r="B5" s="6" t="n">
        <v>0</v>
      </c>
      <c r="C5" s="6" t="n">
        <v>5400000</v>
      </c>
      <c r="D5" s="7" t="n">
        <v>0</v>
      </c>
      <c r="E5" s="6" t="n">
        <v>0</v>
      </c>
      <c r="F5" s="6" t="n">
        <v>6200000</v>
      </c>
      <c r="G5" s="7" t="n">
        <v>0</v>
      </c>
      <c r="H5" s="6" t="n">
        <v>0</v>
      </c>
      <c r="I5" s="6" t="n">
        <v>6600000</v>
      </c>
      <c r="J5" s="7" t="n">
        <v>0</v>
      </c>
    </row>
    <row r="6" customFormat="false" ht="15" hidden="false" customHeight="false" outlineLevel="0" collapsed="false">
      <c r="B6" s="8" t="n">
        <v>5400001</v>
      </c>
      <c r="C6" s="8" t="n">
        <v>5650000</v>
      </c>
      <c r="D6" s="9" t="n">
        <v>0.0025</v>
      </c>
      <c r="E6" s="8" t="n">
        <v>6200001</v>
      </c>
      <c r="F6" s="8" t="n">
        <v>6500000</v>
      </c>
      <c r="G6" s="9" t="n">
        <v>0.0025</v>
      </c>
      <c r="H6" s="8" t="n">
        <v>6600001</v>
      </c>
      <c r="I6" s="8" t="n">
        <v>6950000</v>
      </c>
      <c r="J6" s="9" t="n">
        <v>0.0025</v>
      </c>
    </row>
    <row r="7" customFormat="false" ht="15" hidden="false" customHeight="false" outlineLevel="0" collapsed="false">
      <c r="B7" s="6" t="n">
        <v>5650001</v>
      </c>
      <c r="C7" s="6" t="n">
        <v>5950000</v>
      </c>
      <c r="D7" s="7" t="n">
        <v>0.005</v>
      </c>
      <c r="E7" s="6" t="n">
        <v>6500001</v>
      </c>
      <c r="F7" s="6" t="n">
        <v>6850000</v>
      </c>
      <c r="G7" s="7" t="n">
        <v>0.005</v>
      </c>
      <c r="H7" s="6" t="n">
        <v>6950001</v>
      </c>
      <c r="I7" s="6" t="n">
        <v>7350000</v>
      </c>
      <c r="J7" s="7" t="n">
        <v>0.005</v>
      </c>
    </row>
    <row r="8" customFormat="false" ht="15" hidden="false" customHeight="false" outlineLevel="0" collapsed="false">
      <c r="B8" s="8" t="n">
        <v>5950001</v>
      </c>
      <c r="C8" s="8" t="n">
        <v>6300000</v>
      </c>
      <c r="D8" s="9" t="n">
        <v>0.0075</v>
      </c>
      <c r="E8" s="8" t="n">
        <v>6850001</v>
      </c>
      <c r="F8" s="8" t="n">
        <v>7300000</v>
      </c>
      <c r="G8" s="9" t="n">
        <v>0.0075</v>
      </c>
      <c r="H8" s="8" t="n">
        <v>7350001</v>
      </c>
      <c r="I8" s="8" t="n">
        <v>7800000</v>
      </c>
      <c r="J8" s="9" t="n">
        <v>0.0075</v>
      </c>
    </row>
    <row r="9" customFormat="false" ht="15" hidden="false" customHeight="false" outlineLevel="0" collapsed="false">
      <c r="B9" s="6" t="n">
        <v>6300001</v>
      </c>
      <c r="C9" s="6" t="n">
        <v>6750000</v>
      </c>
      <c r="D9" s="7" t="n">
        <v>0.01</v>
      </c>
      <c r="E9" s="6" t="n">
        <v>7300001</v>
      </c>
      <c r="F9" s="6" t="n">
        <v>9200000</v>
      </c>
      <c r="G9" s="7" t="n">
        <v>0.01</v>
      </c>
      <c r="H9" s="6" t="n">
        <v>7800001</v>
      </c>
      <c r="I9" s="6" t="n">
        <v>8850000</v>
      </c>
      <c r="J9" s="7" t="n">
        <v>0.01</v>
      </c>
    </row>
    <row r="12" customFormat="false" ht="15" hidden="false" customHeight="false" outlineLevel="0" collapsed="false">
      <c r="B12" s="10" t="s">
        <v>30</v>
      </c>
      <c r="C12" s="10"/>
      <c r="D12" s="10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B13" s="10" t="s">
        <v>31</v>
      </c>
      <c r="C13" s="10"/>
      <c r="D13" s="10"/>
      <c r="E13" s="10"/>
      <c r="F13" s="10"/>
      <c r="G13" s="10"/>
      <c r="H13" s="10"/>
      <c r="I13" s="10"/>
      <c r="J13" s="10"/>
    </row>
  </sheetData>
  <mergeCells count="3">
    <mergeCell ref="B2:J2"/>
    <mergeCell ref="B12:J12"/>
    <mergeCell ref="B13:J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26"/>
    <col collapsed="false" customWidth="true" hidden="false" outlineLevel="0" max="4" min="4" style="0" width="4"/>
    <col collapsed="false" customWidth="true" hidden="false" outlineLevel="0" max="5" min="5" style="0" width="45"/>
  </cols>
  <sheetData>
    <row r="2" customFormat="false" ht="25.5" hidden="false" customHeight="true" outlineLevel="0" collapsed="false">
      <c r="B2" s="4" t="s">
        <v>32</v>
      </c>
      <c r="C2" s="4"/>
      <c r="D2" s="4"/>
      <c r="E2" s="4"/>
    </row>
    <row r="4" customFormat="false" ht="19.5" hidden="false" customHeight="true" outlineLevel="0" collapsed="false">
      <c r="B4" s="11" t="s">
        <v>33</v>
      </c>
      <c r="C4" s="12" t="n">
        <v>4737678</v>
      </c>
      <c r="E4" s="13" t="s">
        <v>34</v>
      </c>
    </row>
    <row r="5" customFormat="false" ht="19.5" hidden="false" customHeight="true" outlineLevel="0" collapsed="false">
      <c r="B5" s="11" t="s">
        <v>35</v>
      </c>
      <c r="C5" s="14" t="s">
        <v>36</v>
      </c>
      <c r="E5" s="13" t="s">
        <v>37</v>
      </c>
    </row>
    <row r="6" customFormat="false" ht="19.5" hidden="false" customHeight="true" outlineLevel="0" collapsed="false">
      <c r="B6" s="11" t="s">
        <v>38</v>
      </c>
      <c r="C6" s="15" t="str">
        <f aca="false">IF(OR(C5="TK/0 (Lajang, 0 tanggungan)",C5="TK/1 (Lajang, 1 tanggungan)",C5="K/0 (Kawin, 0 tanggungan)"),"A",IF(OR(C5="TK/2 (Lajang, 2 tanggungan)",C5="TK/3 (Lajang, 3 tanggungan)",C5="K/1 (Kawin, 1 tanggungan)",C5="K/2 (Kawin, 2 tanggungan)"),"B","C"))</f>
        <v>A</v>
      </c>
      <c r="E6" s="13" t="s">
        <v>39</v>
      </c>
    </row>
    <row r="8" customFormat="false" ht="15" hidden="false" customHeight="false" outlineLevel="0" collapsed="false">
      <c r="B8" s="16" t="s">
        <v>40</v>
      </c>
    </row>
    <row r="9" customFormat="false" ht="15" hidden="false" customHeight="false" outlineLevel="0" collapsed="false">
      <c r="B9" s="11" t="s">
        <v>41</v>
      </c>
      <c r="C9" s="17" t="n">
        <f aca="false">IF(C6="A",INDEX('Tabel Tarif TER'!$D$5:$D$9,MATCH(C4,'Tabel Tarif TER'!$B$5:$B$9,1)),IF(C6="B",INDEX('Tabel Tarif TER'!$G$5:$G$9,MATCH(C4,'Tabel Tarif TER'!$E$5:$E$9,1)),INDEX('Tabel Tarif TER'!$J$5:$J$9,MATCH(C4,'Tabel Tarif TER'!$H$5:$H$9,1))))</f>
        <v>0</v>
      </c>
    </row>
    <row r="10" customFormat="false" ht="15" hidden="false" customHeight="false" outlineLevel="0" collapsed="false">
      <c r="B10" s="11" t="s">
        <v>42</v>
      </c>
      <c r="C10" s="18" t="n">
        <f aca="false">C4*C9</f>
        <v>0</v>
      </c>
    </row>
    <row r="11" customFormat="false" ht="15" hidden="false" customHeight="false" outlineLevel="0" collapsed="false">
      <c r="B11" s="11" t="s">
        <v>43</v>
      </c>
      <c r="C11" s="18" t="n">
        <f aca="false">C4-C10</f>
        <v>4737678</v>
      </c>
    </row>
    <row r="13" customFormat="false" ht="15" hidden="false" customHeight="false" outlineLevel="0" collapsed="false">
      <c r="B13" s="19" t="s">
        <v>44</v>
      </c>
      <c r="C13" s="19"/>
      <c r="D13" s="19"/>
      <c r="E13" s="19"/>
    </row>
  </sheetData>
  <mergeCells count="2">
    <mergeCell ref="B2:E2"/>
    <mergeCell ref="B13:E13"/>
  </mergeCells>
  <dataValidations count="1">
    <dataValidation allowBlank="false" errorStyle="stop" operator="between" showDropDown="false" showErrorMessage="false" showInputMessage="false" sqref="C5" type="list">
      <formula1>"TK/0 (Lajang,0 tanggungan),TK/1 (Lajang,1 tanggungan),K/0 (Kawin,0 tanggungan),TK/2 (Lajang,2 tanggungan),TK/3 (Lajang,3 tanggungan),K/1 (Kawin,1 tanggungan),K/2 (Kawin,2 tanggungan),K/3 (Kawin,3 tanggungan)"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6" min="5" style="0" width="16"/>
    <col collapsed="false" customWidth="true" hidden="false" outlineLevel="0" max="7" min="7" style="0" width="14"/>
    <col collapsed="false" customWidth="true" hidden="false" outlineLevel="0" max="9" min="8" style="0" width="16"/>
    <col collapsed="false" customWidth="true" hidden="false" outlineLevel="0" max="10" min="10" style="0" width="14"/>
    <col collapsed="false" customWidth="true" hidden="false" outlineLevel="0" max="12" min="11" style="0" width="16"/>
  </cols>
  <sheetData>
    <row r="2" customFormat="false" ht="25.5" hidden="false" customHeight="true" outlineLevel="0" collapsed="false">
      <c r="B2" s="4" t="s">
        <v>45</v>
      </c>
      <c r="C2" s="4"/>
      <c r="D2" s="4"/>
      <c r="E2" s="4"/>
      <c r="F2" s="4"/>
      <c r="G2" s="4"/>
      <c r="H2" s="4"/>
      <c r="I2" s="4"/>
      <c r="J2" s="4"/>
      <c r="K2" s="4"/>
      <c r="L2" s="4"/>
    </row>
    <row r="4" customFormat="false" ht="31.5" hidden="false" customHeight="true" outlineLevel="0" collapsed="false">
      <c r="B4" s="5" t="s">
        <v>46</v>
      </c>
      <c r="C4" s="5" t="s">
        <v>47</v>
      </c>
      <c r="D4" s="5" t="s">
        <v>48</v>
      </c>
      <c r="E4" s="5" t="s">
        <v>49</v>
      </c>
      <c r="F4" s="5" t="s">
        <v>50</v>
      </c>
      <c r="G4" s="5" t="s">
        <v>51</v>
      </c>
      <c r="H4" s="5" t="s">
        <v>52</v>
      </c>
      <c r="I4" s="5" t="s">
        <v>53</v>
      </c>
      <c r="J4" s="5" t="s">
        <v>54</v>
      </c>
      <c r="K4" s="5" t="s">
        <v>55</v>
      </c>
      <c r="L4" s="5" t="s">
        <v>56</v>
      </c>
    </row>
    <row r="5" customFormat="false" ht="15" hidden="false" customHeight="false" outlineLevel="0" collapsed="false">
      <c r="B5" s="20" t="s">
        <v>57</v>
      </c>
      <c r="C5" s="21" t="n">
        <v>5999443</v>
      </c>
      <c r="D5" s="22" t="n">
        <f aca="false">INDEX('Tabel Tarif TER'!$D$5:$D$9,MATCH(C5,'Tabel Tarif TER'!$B$5:$B$9,1))</f>
        <v>0.0075</v>
      </c>
      <c r="E5" s="23" t="n">
        <f aca="false">C5*D5</f>
        <v>44995.8225</v>
      </c>
      <c r="F5" s="23" t="n">
        <f aca="false">C5-E5</f>
        <v>5954447.1775</v>
      </c>
      <c r="G5" s="22" t="n">
        <f aca="false">INDEX('Tabel Tarif TER'!$G$5:$G$9,MATCH(C5,'Tabel Tarif TER'!$E$5:$E$9,1))</f>
        <v>0</v>
      </c>
      <c r="H5" s="23" t="n">
        <f aca="false">C5*G5</f>
        <v>0</v>
      </c>
      <c r="I5" s="23" t="n">
        <f aca="false">C5-H5</f>
        <v>5999443</v>
      </c>
      <c r="J5" s="22" t="n">
        <f aca="false">INDEX('Tabel Tarif TER'!$J$5:$J$9,MATCH(C5,'Tabel Tarif TER'!$H$5:$H$9,1))</f>
        <v>0</v>
      </c>
      <c r="K5" s="23" t="n">
        <f aca="false">C5*J5</f>
        <v>0</v>
      </c>
      <c r="L5" s="23" t="n">
        <f aca="false">C5-K5</f>
        <v>5999443</v>
      </c>
    </row>
    <row r="6" customFormat="false" ht="15" hidden="false" customHeight="false" outlineLevel="0" collapsed="false">
      <c r="B6" s="24" t="s">
        <v>58</v>
      </c>
      <c r="C6" s="21" t="n">
        <v>5729876</v>
      </c>
      <c r="D6" s="25" t="n">
        <f aca="false">INDEX('Tabel Tarif TER'!$D$5:$D$9,MATCH(C6,'Tabel Tarif TER'!$B$5:$B$9,1))</f>
        <v>0.005</v>
      </c>
      <c r="E6" s="26" t="n">
        <f aca="false">C6*D6</f>
        <v>28649.38</v>
      </c>
      <c r="F6" s="26" t="n">
        <f aca="false">C6-E6</f>
        <v>5701226.62</v>
      </c>
      <c r="G6" s="25" t="n">
        <f aca="false">INDEX('Tabel Tarif TER'!$G$5:$G$9,MATCH(C6,'Tabel Tarif TER'!$E$5:$E$9,1))</f>
        <v>0</v>
      </c>
      <c r="H6" s="26" t="n">
        <f aca="false">C6*G6</f>
        <v>0</v>
      </c>
      <c r="I6" s="26" t="n">
        <f aca="false">C6-H6</f>
        <v>5729876</v>
      </c>
      <c r="J6" s="25" t="n">
        <f aca="false">INDEX('Tabel Tarif TER'!$J$5:$J$9,MATCH(C6,'Tabel Tarif TER'!$H$5:$H$9,1))</f>
        <v>0</v>
      </c>
      <c r="K6" s="26" t="n">
        <f aca="false">C6*J6</f>
        <v>0</v>
      </c>
      <c r="L6" s="26" t="n">
        <f aca="false">C6-K6</f>
        <v>5729876</v>
      </c>
    </row>
    <row r="7" customFormat="false" ht="15" hidden="false" customHeight="false" outlineLevel="0" collapsed="false">
      <c r="B7" s="20" t="s">
        <v>59</v>
      </c>
      <c r="C7" s="21" t="n">
        <v>5288796</v>
      </c>
      <c r="D7" s="22" t="n">
        <f aca="false">INDEX('Tabel Tarif TER'!$D$5:$D$9,MATCH(C7,'Tabel Tarif TER'!$B$5:$B$9,1))</f>
        <v>0</v>
      </c>
      <c r="E7" s="23" t="n">
        <f aca="false">C7*D7</f>
        <v>0</v>
      </c>
      <c r="F7" s="23" t="n">
        <f aca="false">C7-E7</f>
        <v>5288796</v>
      </c>
      <c r="G7" s="22" t="n">
        <f aca="false">INDEX('Tabel Tarif TER'!$G$5:$G$9,MATCH(C7,'Tabel Tarif TER'!$E$5:$E$9,1))</f>
        <v>0</v>
      </c>
      <c r="H7" s="23" t="n">
        <f aca="false">C7*G7</f>
        <v>0</v>
      </c>
      <c r="I7" s="23" t="n">
        <f aca="false">C7-H7</f>
        <v>5288796</v>
      </c>
      <c r="J7" s="22" t="n">
        <f aca="false">INDEX('Tabel Tarif TER'!$J$5:$J$9,MATCH(C7,'Tabel Tarif TER'!$H$5:$H$9,1))</f>
        <v>0</v>
      </c>
      <c r="K7" s="23" t="n">
        <f aca="false">C7*J7</f>
        <v>0</v>
      </c>
      <c r="L7" s="23" t="n">
        <f aca="false">C7-K7</f>
        <v>5288796</v>
      </c>
    </row>
    <row r="8" customFormat="false" ht="15" hidden="false" customHeight="false" outlineLevel="0" collapsed="false">
      <c r="B8" s="24" t="s">
        <v>60</v>
      </c>
      <c r="C8" s="21" t="n">
        <v>4737678</v>
      </c>
      <c r="D8" s="25" t="n">
        <f aca="false">INDEX('Tabel Tarif TER'!$D$5:$D$9,MATCH(C8,'Tabel Tarif TER'!$B$5:$B$9,1))</f>
        <v>0</v>
      </c>
      <c r="E8" s="26" t="n">
        <f aca="false">C8*D8</f>
        <v>0</v>
      </c>
      <c r="F8" s="26" t="n">
        <f aca="false">C8-E8</f>
        <v>4737678</v>
      </c>
      <c r="G8" s="25" t="n">
        <f aca="false">INDEX('Tabel Tarif TER'!$G$5:$G$9,MATCH(C8,'Tabel Tarif TER'!$E$5:$E$9,1))</f>
        <v>0</v>
      </c>
      <c r="H8" s="26" t="n">
        <f aca="false">C8*G8</f>
        <v>0</v>
      </c>
      <c r="I8" s="26" t="n">
        <f aca="false">C8-H8</f>
        <v>4737678</v>
      </c>
      <c r="J8" s="25" t="n">
        <f aca="false">INDEX('Tabel Tarif TER'!$J$5:$J$9,MATCH(C8,'Tabel Tarif TER'!$H$5:$H$9,1))</f>
        <v>0</v>
      </c>
      <c r="K8" s="26" t="n">
        <f aca="false">C8*J8</f>
        <v>0</v>
      </c>
      <c r="L8" s="26" t="n">
        <f aca="false">C8-K8</f>
        <v>4737678</v>
      </c>
    </row>
    <row r="9" customFormat="false" ht="15" hidden="false" customHeight="false" outlineLevel="0" collapsed="false">
      <c r="B9" s="20" t="s">
        <v>61</v>
      </c>
      <c r="C9" s="21" t="n">
        <v>2570000</v>
      </c>
      <c r="D9" s="22" t="n">
        <f aca="false">INDEX('Tabel Tarif TER'!$D$5:$D$9,MATCH(C9,'Tabel Tarif TER'!$B$5:$B$9,1))</f>
        <v>0</v>
      </c>
      <c r="E9" s="23" t="n">
        <f aca="false">C9*D9</f>
        <v>0</v>
      </c>
      <c r="F9" s="23" t="n">
        <f aca="false">C9-E9</f>
        <v>2570000</v>
      </c>
      <c r="G9" s="22" t="n">
        <f aca="false">INDEX('Tabel Tarif TER'!$G$5:$G$9,MATCH(C9,'Tabel Tarif TER'!$E$5:$E$9,1))</f>
        <v>0</v>
      </c>
      <c r="H9" s="23" t="n">
        <f aca="false">C9*G9</f>
        <v>0</v>
      </c>
      <c r="I9" s="23" t="n">
        <f aca="false">C9-H9</f>
        <v>2570000</v>
      </c>
      <c r="J9" s="22" t="n">
        <f aca="false">INDEX('Tabel Tarif TER'!$J$5:$J$9,MATCH(C9,'Tabel Tarif TER'!$H$5:$H$9,1))</f>
        <v>0</v>
      </c>
      <c r="K9" s="23" t="n">
        <f aca="false">C9*J9</f>
        <v>0</v>
      </c>
      <c r="L9" s="23" t="n">
        <f aca="false">C9-K9</f>
        <v>2570000</v>
      </c>
    </row>
    <row r="11" customFormat="false" ht="15" hidden="false" customHeight="false" outlineLevel="0" collapsed="false">
      <c r="B11" s="19" t="s">
        <v>62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</sheetData>
  <mergeCells count="2">
    <mergeCell ref="B2:L2"/>
    <mergeCell ref="B11:L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2026-08-12T10:11:20Z</dcterms:created>
  <dc:creator>openpyxl</dc:creator>
  <dc:description/>
  <dc:language>en-US</dc:language>
  <cp:lastModifiedBy/>
  <dcterms:modified xsi:type="dcterms:W3CDTF">2026-08-12T10:11:20Z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