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Karyawan" sheetId="2" state="visible" r:id="rId4"/>
    <sheet name="Slip Gaji - VLOOKUP" sheetId="3" state="visible" r:id="rId5"/>
    <sheet name="Slip Gaji - INDEX MATCH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<sst xmlns="http://schemas.openxmlformats.org/spreadsheetml/2006/main" count="73" uniqueCount="59">
  <si>
    <t xml:space="preserve">Slip Gaji Otomatis Excel: VLOOKUP vs INDEX-MATCH</t>
  </si>
  <si>
    <t xml:space="preserve">Tentang File Ini</t>
  </si>
  <si>
    <t xml:space="preserve">File ini berisi DUA versi slip gaji otomatis dengan hasil identik, dibuat dengan teknik rumus</t>
  </si>
  <si>
    <t xml:space="preserve">berbeda: satu memakai VLOOKUP, satu lagi memakai INDEX-MATCH. Tujuannya agar Anda bisa</t>
  </si>
  <si>
    <t xml:space="preserve">membandingkan langsung kelebihan dan keterbatasan masing-masing teknik.</t>
  </si>
  <si>
    <t xml:space="preserve">Cara Pakai</t>
  </si>
  <si>
    <t xml:space="preserve">1. Buka sheet 'Data Karyawan' dan sesuaikan data dengan karyawan sekolah/kantor Anda.</t>
  </si>
  <si>
    <t xml:space="preserve">2. Buka sheet 'Slip Gaji - VLOOKUP', pilih NIK dari dropdown di kotak KUNING.</t>
  </si>
  <si>
    <t xml:space="preserve">3. Seluruh data (nama, jabatan, gaji pokok, tunjangan, total) akan terisi otomatis.</t>
  </si>
  <si>
    <t xml:space="preserve">4. Buka sheet 'Slip Gaji - INDEX MATCH', pilih NAMA dari dropdown (bukan NIK).</t>
  </si>
  <si>
    <t xml:space="preserve">5. Perhatikan: sheet ini mengambil NIK yang posisi kolomnya di SEBELAH KIRI kolom Nama —</t>
  </si>
  <si>
    <t xml:space="preserve">   sesuatu yang TIDAK BISA dilakukan VLOOKUP standar, tapi bisa dengan INDEX-MATCH.</t>
  </si>
  <si>
    <t xml:space="preserve">Legenda Warna</t>
  </si>
  <si>
    <t xml:space="preserve">Kotak KUNING = input yang boleh diubah (pilih NIK atau Nama dari dropdown)</t>
  </si>
  <si>
    <t xml:space="preserve">Kotak HIJAU = hasil perhitungan otomatis dari rumus (jangan diedit)</t>
  </si>
  <si>
    <t xml:space="preserve">Data Master Karyawan</t>
  </si>
  <si>
    <t xml:space="preserve">No</t>
  </si>
  <si>
    <t xml:space="preserve">NIK</t>
  </si>
  <si>
    <t xml:space="preserve">Nama</t>
  </si>
  <si>
    <t xml:space="preserve">Jabatan</t>
  </si>
  <si>
    <t xml:space="preserve">Gaji Pokok</t>
  </si>
  <si>
    <t xml:space="preserve">Tunjangan Jabatan</t>
  </si>
  <si>
    <t xml:space="preserve">Tunjangan Transport</t>
  </si>
  <si>
    <t xml:space="preserve">EMP001</t>
  </si>
  <si>
    <t xml:space="preserve">Siti Aminah</t>
  </si>
  <si>
    <t xml:space="preserve">Staf Administrasi</t>
  </si>
  <si>
    <t xml:space="preserve">EMP002</t>
  </si>
  <si>
    <t xml:space="preserve">Budi Santoso</t>
  </si>
  <si>
    <t xml:space="preserve">Supervisor</t>
  </si>
  <si>
    <t xml:space="preserve">EMP003</t>
  </si>
  <si>
    <t xml:space="preserve">Dewi Lestari</t>
  </si>
  <si>
    <t xml:space="preserve">Staf Keuangan</t>
  </si>
  <si>
    <t xml:space="preserve">EMP004</t>
  </si>
  <si>
    <t xml:space="preserve">Rahmat Hidayat</t>
  </si>
  <si>
    <t xml:space="preserve">Manajer Operasional</t>
  </si>
  <si>
    <t xml:space="preserve">EMP005</t>
  </si>
  <si>
    <t xml:space="preserve">Ani Kusuma</t>
  </si>
  <si>
    <t xml:space="preserve">Staf Marketing</t>
  </si>
  <si>
    <t xml:space="preserve">EMP006</t>
  </si>
  <si>
    <t xml:space="preserve">Joko Prasetyo</t>
  </si>
  <si>
    <t xml:space="preserve">Teknisi</t>
  </si>
  <si>
    <t xml:space="preserve">EMP007</t>
  </si>
  <si>
    <t xml:space="preserve">Rina Wulandari</t>
  </si>
  <si>
    <t xml:space="preserve">Staf HRD</t>
  </si>
  <si>
    <t xml:space="preserve">EMP008</t>
  </si>
  <si>
    <t xml:space="preserve">Agus Setiawan</t>
  </si>
  <si>
    <t xml:space="preserve">Sopir</t>
  </si>
  <si>
    <t xml:space="preserve">SLIP GAJI KARYAWAN</t>
  </si>
  <si>
    <t xml:space="preserve">Periode: Agustus 2026</t>
  </si>
  <si>
    <t xml:space="preserve">Pilih NIK</t>
  </si>
  <si>
    <t xml:space="preserve">TOTAL GAJI DITERIMA</t>
  </si>
  <si>
    <t xml:space="preserve">Rumus Kunci VLOOKUP:</t>
  </si>
  <si>
    <t xml:space="preserve">VLOOKUP(NIK, TabelData, No_Kolom, FALSE)</t>
  </si>
  <si>
    <t xml:space="preserve">Catatan: VLOOKUP hanya bisa mencari kolom di SEBELAH KANAN kolom kunci (NIK).</t>
  </si>
  <si>
    <t xml:space="preserve">Pilih Nama</t>
  </si>
  <si>
    <t xml:space="preserve">NIK (kolom di KIRI Nama)</t>
  </si>
  <si>
    <t xml:space="preserve">Rumus Kunci INDEX-MATCH:</t>
  </si>
  <si>
    <t xml:space="preserve">INDEX(KolomHasil,MATCH(Nama,KolomKunci,0))</t>
  </si>
  <si>
    <t xml:space="preserve">Catatan: INDEX-MATCH bisa mencari kolom di KIRI maupun KANAN kolom kunci (di sini: NIK di kiri Nama).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</si>
</sst>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7598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065F46"/>
      <name val="Arial"/>
      <family val="0"/>
      <charset val="1"/>
    </font>
    <font>
      <b val="true"/>
      <sz val="9"/>
      <color rgb="FF075985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75985"/>
        <bgColor rgb="FF0369A1"/>
      </patternFill>
    </fill>
    <fill>
      <patternFill patternType="solid">
        <fgColor rgb="FF0369A1"/>
        <bgColor rgb="FF075985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  <fill>
      <patternFill patternType="solid">
        <fgColor rgb="FFA7F3D0"/>
        <bgColor rgb="FFD1FAE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75985"/>
      <rgbColor rgb="FFC0C0C0"/>
      <rgbColor rgb="FF808080"/>
      <rgbColor rgb="FF9999FF"/>
      <rgbColor rgb="FF993366"/>
      <rgbColor rgb="FFFFFFCC"/>
      <rgbColor rgb="FFA7F3D0"/>
      <rgbColor rgb="FF660066"/>
      <rgbColor rgb="FFFF8080"/>
      <rgbColor rgb="FF0369A1"/>
      <rgbColor rgb="FFCCCCFF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/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2"/>
    <col collapsed="false" customWidth="true" hidden="false" outlineLevel="0" max="4" min="4" style="0" width="20"/>
    <col collapsed="false" customWidth="true" hidden="false" outlineLevel="0" max="5" min="5" style="0" width="18"/>
    <col collapsed="false" customWidth="true" hidden="false" outlineLevel="0" max="7" min="6" style="0" width="16"/>
    <col collapsed="false" customWidth="true" hidden="false" outlineLevel="0" max="8" min="8" style="0" width="14"/>
  </cols>
  <sheetData>
    <row r="2" customFormat="false" ht="25.5" hidden="false" customHeight="true" outlineLevel="0" collapsed="false">
      <c r="B2" s="4" t="s">
        <v>15</v>
      </c>
      <c r="C2" s="4"/>
      <c r="D2" s="4"/>
      <c r="E2" s="4"/>
      <c r="F2" s="4"/>
      <c r="G2" s="4"/>
      <c r="H2" s="4"/>
    </row>
    <row r="4" customFormat="false" ht="30" hidden="false" customHeight="true" outlineLevel="0" collapsed="false"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 customFormat="false" ht="15" hidden="false" customHeight="false" outlineLevel="0" collapsed="false">
      <c r="B5" s="6" t="n">
        <v>1</v>
      </c>
      <c r="C5" s="6" t="s">
        <v>23</v>
      </c>
      <c r="D5" s="7" t="s">
        <v>24</v>
      </c>
      <c r="E5" s="7" t="s">
        <v>25</v>
      </c>
      <c r="F5" s="8" t="n">
        <v>4500000</v>
      </c>
      <c r="G5" s="8" t="n">
        <v>300000</v>
      </c>
      <c r="H5" s="8" t="n">
        <v>250000</v>
      </c>
    </row>
    <row r="6" customFormat="false" ht="15" hidden="false" customHeight="false" outlineLevel="0" collapsed="false">
      <c r="B6" s="6" t="n">
        <v>2</v>
      </c>
      <c r="C6" s="6" t="s">
        <v>26</v>
      </c>
      <c r="D6" s="7" t="s">
        <v>27</v>
      </c>
      <c r="E6" s="7" t="s">
        <v>28</v>
      </c>
      <c r="F6" s="8" t="n">
        <v>6200000</v>
      </c>
      <c r="G6" s="8" t="n">
        <v>700000</v>
      </c>
      <c r="H6" s="8" t="n">
        <v>300000</v>
      </c>
    </row>
    <row r="7" customFormat="false" ht="15" hidden="false" customHeight="false" outlineLevel="0" collapsed="false">
      <c r="B7" s="6" t="n">
        <v>3</v>
      </c>
      <c r="C7" s="6" t="s">
        <v>29</v>
      </c>
      <c r="D7" s="7" t="s">
        <v>30</v>
      </c>
      <c r="E7" s="7" t="s">
        <v>31</v>
      </c>
      <c r="F7" s="8" t="n">
        <v>4800000</v>
      </c>
      <c r="G7" s="8" t="n">
        <v>350000</v>
      </c>
      <c r="H7" s="8" t="n">
        <v>250000</v>
      </c>
    </row>
    <row r="8" customFormat="false" ht="15" hidden="false" customHeight="false" outlineLevel="0" collapsed="false">
      <c r="B8" s="6" t="n">
        <v>4</v>
      </c>
      <c r="C8" s="6" t="s">
        <v>32</v>
      </c>
      <c r="D8" s="7" t="s">
        <v>33</v>
      </c>
      <c r="E8" s="7" t="s">
        <v>34</v>
      </c>
      <c r="F8" s="8" t="n">
        <v>8500000</v>
      </c>
      <c r="G8" s="8" t="n">
        <v>1200000</v>
      </c>
      <c r="H8" s="8" t="n">
        <v>400000</v>
      </c>
    </row>
    <row r="9" customFormat="false" ht="15" hidden="false" customHeight="false" outlineLevel="0" collapsed="false">
      <c r="B9" s="6" t="n">
        <v>5</v>
      </c>
      <c r="C9" s="6" t="s">
        <v>35</v>
      </c>
      <c r="D9" s="7" t="s">
        <v>36</v>
      </c>
      <c r="E9" s="7" t="s">
        <v>37</v>
      </c>
      <c r="F9" s="8" t="n">
        <v>4700000</v>
      </c>
      <c r="G9" s="8" t="n">
        <v>300000</v>
      </c>
      <c r="H9" s="8" t="n">
        <v>250000</v>
      </c>
    </row>
    <row r="10" customFormat="false" ht="15" hidden="false" customHeight="false" outlineLevel="0" collapsed="false">
      <c r="B10" s="6" t="n">
        <v>6</v>
      </c>
      <c r="C10" s="6" t="s">
        <v>38</v>
      </c>
      <c r="D10" s="7" t="s">
        <v>39</v>
      </c>
      <c r="E10" s="7" t="s">
        <v>40</v>
      </c>
      <c r="F10" s="8" t="n">
        <v>4300000</v>
      </c>
      <c r="G10" s="8" t="n">
        <v>250000</v>
      </c>
      <c r="H10" s="8" t="n">
        <v>200000</v>
      </c>
    </row>
    <row r="11" customFormat="false" ht="15" hidden="false" customHeight="false" outlineLevel="0" collapsed="false">
      <c r="B11" s="6" t="n">
        <v>7</v>
      </c>
      <c r="C11" s="6" t="s">
        <v>41</v>
      </c>
      <c r="D11" s="7" t="s">
        <v>42</v>
      </c>
      <c r="E11" s="7" t="s">
        <v>43</v>
      </c>
      <c r="F11" s="8" t="n">
        <v>5100000</v>
      </c>
      <c r="G11" s="8" t="n">
        <v>400000</v>
      </c>
      <c r="H11" s="8" t="n">
        <v>250000</v>
      </c>
    </row>
    <row r="12" customFormat="false" ht="15" hidden="false" customHeight="false" outlineLevel="0" collapsed="false">
      <c r="B12" s="6" t="n">
        <v>8</v>
      </c>
      <c r="C12" s="6" t="s">
        <v>44</v>
      </c>
      <c r="D12" s="7" t="s">
        <v>45</v>
      </c>
      <c r="E12" s="7" t="s">
        <v>46</v>
      </c>
      <c r="F12" s="8" t="n">
        <v>3800000</v>
      </c>
      <c r="G12" s="8" t="n">
        <v>200000</v>
      </c>
      <c r="H12" s="8" t="n">
        <v>200000</v>
      </c>
    </row>
  </sheetData>
  <mergeCells count="1">
    <mergeCell ref="B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26"/>
    <col collapsed="false" customWidth="true" hidden="false" outlineLevel="0" max="4" min="4" style="0" width="4"/>
    <col collapsed="false" customWidth="true" hidden="false" outlineLevel="0" max="5" min="5" style="0" width="40"/>
  </cols>
  <sheetData>
    <row r="2" customFormat="false" ht="27.75" hidden="false" customHeight="true" outlineLevel="0" collapsed="false">
      <c r="B2" s="9" t="s">
        <v>47</v>
      </c>
      <c r="C2" s="9"/>
    </row>
    <row r="3" customFormat="false" ht="15" hidden="false" customHeight="false" outlineLevel="0" collapsed="false">
      <c r="B3" s="10" t="s">
        <v>48</v>
      </c>
      <c r="C3" s="10"/>
    </row>
    <row r="5" customFormat="false" ht="15" hidden="false" customHeight="false" outlineLevel="0" collapsed="false">
      <c r="B5" s="11" t="s">
        <v>49</v>
      </c>
      <c r="C5" s="6" t="s">
        <v>32</v>
      </c>
    </row>
    <row r="6" customFormat="false" ht="15" hidden="false" customHeight="false" outlineLevel="0" collapsed="false">
      <c r="B6" s="11" t="s">
        <v>18</v>
      </c>
      <c r="C6" s="12" t="str">
        <f aca="false">VLOOKUP($C$5,'Data Karyawan'!$C$5:$H$12,2,FALSE())</f>
        <v>Rahmat Hidayat</v>
      </c>
    </row>
    <row r="7" customFormat="false" ht="15" hidden="false" customHeight="false" outlineLevel="0" collapsed="false">
      <c r="B7" s="11" t="s">
        <v>19</v>
      </c>
      <c r="C7" s="12" t="str">
        <f aca="false">VLOOKUP($C$5,'Data Karyawan'!$C$5:$H$12,3,FALSE())</f>
        <v>Manajer Operasional</v>
      </c>
    </row>
    <row r="8" customFormat="false" ht="15" hidden="false" customHeight="false" outlineLevel="0" collapsed="false">
      <c r="B8" s="11" t="s">
        <v>20</v>
      </c>
      <c r="C8" s="13" t="n">
        <f aca="false">VLOOKUP($C$5,'Data Karyawan'!$C$5:$H$12,4,FALSE())</f>
        <v>8500000</v>
      </c>
    </row>
    <row r="9" customFormat="false" ht="15" hidden="false" customHeight="false" outlineLevel="0" collapsed="false">
      <c r="B9" s="11" t="s">
        <v>21</v>
      </c>
      <c r="C9" s="13" t="n">
        <f aca="false">VLOOKUP($C$5,'Data Karyawan'!$C$5:$H$12,5,FALSE())</f>
        <v>1200000</v>
      </c>
    </row>
    <row r="10" customFormat="false" ht="15" hidden="false" customHeight="false" outlineLevel="0" collapsed="false">
      <c r="B10" s="11" t="s">
        <v>22</v>
      </c>
      <c r="C10" s="13" t="n">
        <f aca="false">VLOOKUP($C$5,'Data Karyawan'!$C$5:$H$12,6,FALSE())</f>
        <v>400000</v>
      </c>
    </row>
    <row r="12" customFormat="false" ht="15" hidden="false" customHeight="false" outlineLevel="0" collapsed="false">
      <c r="B12" s="14" t="s">
        <v>50</v>
      </c>
      <c r="C12" s="15" t="n">
        <f aca="false">C8+C9+C10</f>
        <v>10100000</v>
      </c>
    </row>
    <row r="14" customFormat="false" ht="15" hidden="false" customHeight="false" outlineLevel="0" collapsed="false">
      <c r="B14" s="16" t="s">
        <v>51</v>
      </c>
      <c r="C14" s="16"/>
    </row>
    <row r="15" customFormat="false" ht="15" hidden="false" customHeight="false" outlineLevel="0" collapsed="false">
      <c r="B15" s="17" t="s">
        <v>52</v>
      </c>
      <c r="C15" s="17"/>
    </row>
    <row r="16" customFormat="false" ht="15" hidden="false" customHeight="false" outlineLevel="0" collapsed="false">
      <c r="B16" s="17" t="s">
        <v>53</v>
      </c>
      <c r="C16" s="17"/>
    </row>
  </sheetData>
  <mergeCells count="5">
    <mergeCell ref="B2:C2"/>
    <mergeCell ref="B3:C3"/>
    <mergeCell ref="B14:C14"/>
    <mergeCell ref="B15:C15"/>
    <mergeCell ref="B16:C16"/>
  </mergeCells>
  <dataValidations count="1">
    <dataValidation allowBlank="false" errorStyle="stop" operator="between" showDropDown="false" showErrorMessage="false" showInputMessage="false" sqref="C5" type="list">
      <formula1>'Data Karyawan'!$C$5:$C$12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26"/>
    <col collapsed="false" customWidth="true" hidden="false" outlineLevel="0" max="4" min="4" style="0" width="4"/>
    <col collapsed="false" customWidth="true" hidden="false" outlineLevel="0" max="5" min="5" style="0" width="40"/>
  </cols>
  <sheetData>
    <row r="2" customFormat="false" ht="27.75" hidden="false" customHeight="true" outlineLevel="0" collapsed="false">
      <c r="B2" s="9" t="s">
        <v>47</v>
      </c>
      <c r="C2" s="9"/>
    </row>
    <row r="3" customFormat="false" ht="15" hidden="false" customHeight="false" outlineLevel="0" collapsed="false">
      <c r="B3" s="10" t="s">
        <v>48</v>
      </c>
      <c r="C3" s="10"/>
    </row>
    <row r="5" customFormat="false" ht="15" hidden="false" customHeight="false" outlineLevel="0" collapsed="false">
      <c r="B5" s="11" t="s">
        <v>54</v>
      </c>
      <c r="C5" s="6" t="s">
        <v>33</v>
      </c>
    </row>
    <row r="6" customFormat="false" ht="15" hidden="false" customHeight="false" outlineLevel="0" collapsed="false">
      <c r="B6" s="11" t="s">
        <v>55</v>
      </c>
      <c r="C6" s="12" t="str">
        <f aca="false">INDEX('Data Karyawan'!$C$5:$C$12,MATCH($C$5,'Data Karyawan'!$D$5:$D$12,0))</f>
        <v>EMP004</v>
      </c>
    </row>
    <row r="7" customFormat="false" ht="15" hidden="false" customHeight="false" outlineLevel="0" collapsed="false">
      <c r="B7" s="11" t="s">
        <v>19</v>
      </c>
      <c r="C7" s="12" t="str">
        <f aca="false">INDEX('Data Karyawan'!$E$5:$E$12,MATCH($C$5,'Data Karyawan'!$D$5:$D$12,0))</f>
        <v>Manajer Operasional</v>
      </c>
    </row>
    <row r="8" customFormat="false" ht="15" hidden="false" customHeight="false" outlineLevel="0" collapsed="false">
      <c r="B8" s="11" t="s">
        <v>20</v>
      </c>
      <c r="C8" s="13" t="n">
        <f aca="false">INDEX('Data Karyawan'!$F$5:$F$12,MATCH($C$5,'Data Karyawan'!$D$5:$D$12,0))</f>
        <v>8500000</v>
      </c>
    </row>
    <row r="9" customFormat="false" ht="15" hidden="false" customHeight="false" outlineLevel="0" collapsed="false">
      <c r="B9" s="11" t="s">
        <v>21</v>
      </c>
      <c r="C9" s="18" t="n">
        <f aca="false">INDEX('Data Karyawan'!$G$5:$G$12,MATCH($C$5,'Data Karyawan'!$D$5:$D$12,0))</f>
        <v>1200000</v>
      </c>
    </row>
    <row r="10" customFormat="false" ht="15" hidden="false" customHeight="false" outlineLevel="0" collapsed="false">
      <c r="B10" s="11" t="s">
        <v>22</v>
      </c>
      <c r="C10" s="13" t="n">
        <f aca="false">INDEX('Data Karyawan'!$H$5:$H$12,MATCH($C$5,'Data Karyawan'!$D$5:$D$12,0))</f>
        <v>400000</v>
      </c>
    </row>
    <row r="12" customFormat="false" ht="15" hidden="false" customHeight="false" outlineLevel="0" collapsed="false">
      <c r="B12" s="14" t="s">
        <v>50</v>
      </c>
      <c r="C12" s="15" t="n">
        <f aca="false">C8+C9+C10</f>
        <v>10100000</v>
      </c>
    </row>
    <row r="14" customFormat="false" ht="15" hidden="false" customHeight="false" outlineLevel="0" collapsed="false">
      <c r="B14" s="16" t="s">
        <v>56</v>
      </c>
      <c r="C14" s="16"/>
    </row>
    <row r="15" customFormat="false" ht="15" hidden="false" customHeight="false" outlineLevel="0" collapsed="false">
      <c r="B15" s="17" t="s">
        <v>57</v>
      </c>
      <c r="C15" s="17"/>
    </row>
    <row r="16" customFormat="false" ht="15" hidden="false" customHeight="false" outlineLevel="0" collapsed="false">
      <c r="B16" s="17" t="s">
        <v>58</v>
      </c>
      <c r="C16" s="17"/>
    </row>
  </sheetData>
  <mergeCells count="5">
    <mergeCell ref="B2:C2"/>
    <mergeCell ref="B3:C3"/>
    <mergeCell ref="B14:C14"/>
    <mergeCell ref="B15:C15"/>
    <mergeCell ref="B16:C16"/>
  </mergeCells>
  <dataValidations count="1">
    <dataValidation allowBlank="false" errorStyle="stop" operator="between" showDropDown="false" showErrorMessage="false" showInputMessage="false" sqref="C5" type="list">
      <formula1>'Data Karyawan'!$D$5:$D$12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2026-08-12T13:35:05Z</dcterms:created>
  <dc:creator>openpyxl</dc:creator>
  <dc:description/>
  <dc:language>en-US</dc:language>
  <cp:lastModifiedBy/>
  <dcterms:modified xsi:type="dcterms:W3CDTF">2026-08-12T13:35:05Z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