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Guru &amp; JTM" sheetId="2" state="visible" r:id="rId4"/>
    <sheet name="Ekuivalensi Tugas Tambahan" sheetId="3" state="visible" r:id="rId5"/>
    <sheet name="Tabel ABK Rekap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<sst xmlns="http://schemas.openxmlformats.org/spreadsheetml/2006/main" count="93" uniqueCount="75">
  <si>
    <t xml:space="preserve">Tabel Analisis Beban Kerja (ABK) Guru 2026</t>
  </si>
  <si>
    <t xml:space="preserve">Tentang File Ini</t>
  </si>
  <si>
    <t xml:space="preserve">File ini menghitung Analisis Beban Kerja (ABK) guru otomatis: jam tatap muka (JTM) murni +</t>
  </si>
  <si>
    <t xml:space="preserve">ekuivalen tugas tambahan (wali kelas, pembina ekskul, dst) = Total Beban Kerja, lalu dibandingkan</t>
  </si>
  <si>
    <t xml:space="preserve">dengan ambang batas 24-40 JTM/minggu sesuai Permendikdasmen No. 11 Tahun 2025.</t>
  </si>
  <si>
    <t xml:space="preserve">Cara Pakai</t>
  </si>
  <si>
    <t xml:space="preserve">1. Buka sheet 'Data Guru &amp; JTM', isi kolom KUNING (Nama, Mapel, Jumlah Kelas, Jam per Kelas).</t>
  </si>
  <si>
    <t xml:space="preserve">   JTM Murni terhitung otomatis dari Jumlah Kelas x Jam per Kelas per minggu.</t>
  </si>
  <si>
    <t xml:space="preserve">2. Buka sheet 'Tabel ABK Rekap', pilih Tugas Tambahan tiap guru dari dropdown (jika ada).</t>
  </si>
  <si>
    <t xml:space="preserve">   Ekuivalen jam, Total Beban Kerja, dan Status Pemenuhan terhitung otomatis.</t>
  </si>
  <si>
    <t xml:space="preserve">3. Sheet 'Ekuivalensi Tugas Tambahan' berisi rujukan resmi yang dipakai rumus lookup.</t>
  </si>
  <si>
    <t xml:space="preserve">Ambang Batas Beban Kerja (Permendikdasmen No. 11 Tahun 2025)</t>
  </si>
  <si>
    <t xml:space="preserve">Total beban kerja guru: 37 jam 30 menit/minggu (di luar istirahat), terdiri dari merencanakan,</t>
  </si>
  <si>
    <t xml:space="preserve">melaksanakan, menilai, membimbing pembelajaran, dan tugas tambahan relevan.</t>
  </si>
  <si>
    <t xml:space="preserve">Jam Tatap Muka (JTM): minimal 24 jam/minggu, maksimal 40 jam/minggu (termasuk ko/ekstrakurikuler).</t>
  </si>
  <si>
    <t xml:space="preserve">Ekuivalen tugas tambahan REGULER (wali kelas, pembina OSIS/ekskul, dst) dibatasi maksimal</t>
  </si>
  <si>
    <t xml:space="preserve">6 jam/minggu meski guru merangkap beberapa tugas sekaligus (Pasal 16 ayat 1). Jabatan STRUKTURAL</t>
  </si>
  <si>
    <t xml:space="preserve">(Wakil Kepala Sekolah, Kepala Perpustakaan, dst) punya ekuivalen tersendiri yang lebih tinggi.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</si>
  <si>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</si>
  <si>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</si>
  <si>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</si>
  <si>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</si>
  <si>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Berdasarkan Permendikdasmen Nomor 11 Tahun 2025 tentang Pemenuhan Beban Kerja Guru.</t>
  </si>
  <si>
    <t xml:space="preserve">Angka ekuivalensi bersifat rujukan umum — selalu cek lampiran resmi peraturan dan kebijakan</t>
  </si>
  <si>
    <t xml:space="preserve">dinas pendidikan setempat untuk penerapan yang mengikat secara administratif.</t>
  </si>
  <si>
    <t xml:space="preserve">Data Guru dan Jam Tatap Muka (JTM) Murni</t>
  </si>
  <si>
    <t xml:space="preserve">Nama Guru</t>
  </si>
  <si>
    <t xml:space="preserve">Mata Pelajaran</t>
  </si>
  <si>
    <t xml:space="preserve">Jumlah Kelas Diampu</t>
  </si>
  <si>
    <t xml:space="preserve">Jam per Kelas/Minggu</t>
  </si>
  <si>
    <t xml:space="preserve">JTM Murni/Minggu</t>
  </si>
  <si>
    <t xml:space="preserve">Siti Aminah, S.Pd</t>
  </si>
  <si>
    <t xml:space="preserve">Matematika</t>
  </si>
  <si>
    <t xml:space="preserve">Budi Santoso, S.Pd</t>
  </si>
  <si>
    <t xml:space="preserve">Bahasa Indonesia</t>
  </si>
  <si>
    <t xml:space="preserve">Dewi Lestari, S.Pd</t>
  </si>
  <si>
    <t xml:space="preserve">IPA</t>
  </si>
  <si>
    <t xml:space="preserve">Rahmat Hidayat, S.Pd</t>
  </si>
  <si>
    <t xml:space="preserve">Bahasa Inggris</t>
  </si>
  <si>
    <t xml:space="preserve">Ani Kusuma, S.Pd</t>
  </si>
  <si>
    <t xml:space="preserve">IPS</t>
  </si>
  <si>
    <t xml:space="preserve">Joko Prasetyo, S.Pd</t>
  </si>
  <si>
    <t xml:space="preserve">Penjaskes</t>
  </si>
  <si>
    <t xml:space="preserve">Rina Wulandari, S.Pd</t>
  </si>
  <si>
    <t xml:space="preserve">Seni Budaya</t>
  </si>
  <si>
    <t xml:space="preserve">Agus Setiawan, S.Pd</t>
  </si>
  <si>
    <t xml:space="preserve">PPKn</t>
  </si>
  <si>
    <t xml:space="preserve">Maya Sari, S.Pd</t>
  </si>
  <si>
    <t xml:space="preserve">Prakarya</t>
  </si>
  <si>
    <t xml:space="preserve">Eko Nugroho, S.Pd</t>
  </si>
  <si>
    <t xml:space="preserve">PAI</t>
  </si>
  <si>
    <t xml:space="preserve">Ekuivalensi Tugas Tambahan (Permendikdasmen No. 11/2025)</t>
  </si>
  <si>
    <t xml:space="preserve">Jenis Tugas Tambahan</t>
  </si>
  <si>
    <t xml:space="preserve">Ekuivalen Jam/Minggu</t>
  </si>
  <si>
    <t xml:space="preserve">Kategori</t>
  </si>
  <si>
    <t xml:space="preserve">Tidak Ada</t>
  </si>
  <si>
    <t xml:space="preserve">-</t>
  </si>
  <si>
    <t xml:space="preserve">Wali Kelas</t>
  </si>
  <si>
    <t xml:space="preserve">Reguler (maks kumulatif 6 jam)</t>
  </si>
  <si>
    <t xml:space="preserve">Pembina OSIS</t>
  </si>
  <si>
    <t xml:space="preserve">Pembina Ekstrakurikuler</t>
  </si>
  <si>
    <t xml:space="preserve">Koordinator Pengembangan Kompetensi</t>
  </si>
  <si>
    <t xml:space="preserve">Koordinator Pengelolaan Kinerja Guru</t>
  </si>
  <si>
    <t xml:space="preserve">Guru Piket</t>
  </si>
  <si>
    <t xml:space="preserve">Kepala Perpustakaan</t>
  </si>
  <si>
    <t xml:space="preserve">Struktural</t>
  </si>
  <si>
    <t xml:space="preserve">Kepala Laboratorium</t>
  </si>
  <si>
    <t xml:space="preserve">Wakil Kepala Sekolah</t>
  </si>
  <si>
    <t xml:space="preserve">Catatan: kategori Reguler dibatasi maksimal 6 jam ekuivalen meski guru merangkap &gt;1 tugas. Kategori Struktural memiliki ekuivalen tersendiri yang lebih tinggi.</t>
  </si>
  <si>
    <t xml:space="preserve">Tabel Analisis Beban Kerja (ABK) Guru - Rekap</t>
  </si>
  <si>
    <t xml:space="preserve">JTM Murni</t>
  </si>
  <si>
    <t xml:space="preserve">Tugas Tambahan</t>
  </si>
  <si>
    <t xml:space="preserve">Ekuivalen Jam</t>
  </si>
  <si>
    <t xml:space="preserve">Total Beban Kerja</t>
  </si>
  <si>
    <t xml:space="preserve">Status Pemenuhan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</si>
</sst>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7C2D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7C2D12"/>
        <bgColor rgb="FF993366"/>
      </patternFill>
    </fill>
    <fill>
      <patternFill patternType="solid">
        <fgColor rgb="FFFFFFCC"/>
        <bgColor rgb="FFFFF7ED"/>
      </patternFill>
    </fill>
    <fill>
      <patternFill patternType="solid">
        <fgColor rgb="FFD1FAE5"/>
        <bgColor rgb="FFCCFFFF"/>
      </patternFill>
    </fill>
    <fill>
      <patternFill patternType="solid">
        <fgColor rgb="FFFFF7E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7ED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7C2D12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2" customFormat="false" ht="15" hidden="false" customHeight="false" outlineLevel="0" collapsed="false">
      <c r="B22" s="2" t="s">
        <v>17</v>
      </c>
    </row>
    <row r="23" customFormat="false" ht="15" hidden="false" customHeight="false" outlineLevel="0" collapsed="false">
      <c r="B23" s="2"/>
    </row>
    <row r="24" customFormat="false" ht="15" hidden="false" customHeight="false" outlineLevel="0" collapsed="false">
      <c r="B24" s="3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 t="s">
        <v>20</v>
      </c>
    </row>
    <row r="27" customFormat="false" ht="15" hidden="false" customHeight="false" outlineLevel="0" collapsed="false">
      <c r="B27" s="2"/>
    </row>
    <row r="28" customFormat="false" ht="15" hidden="false" customHeight="false" outlineLevel="0" collapsed="false">
      <c r="B28" s="3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  <row r="31" customFormat="false" ht="15" hidden="false" customHeight="false" outlineLevel="0" collapsed="false">
      <c r="B31" s="2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0"/>
    <col collapsed="false" customWidth="true" hidden="false" outlineLevel="0" max="6" min="4" style="0" width="14"/>
  </cols>
  <sheetData>
    <row r="2" customFormat="false" ht="25.5" hidden="false" customHeight="true" outlineLevel="0" collapsed="false">
      <c r="B2" s="4" t="s">
        <v>25</v>
      </c>
      <c r="C2" s="4"/>
      <c r="D2" s="4"/>
      <c r="E2" s="4"/>
      <c r="F2" s="4"/>
    </row>
    <row r="4" customFormat="false" ht="31.5" hidden="false" customHeight="true" outlineLevel="0" collapsed="false"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</row>
    <row r="5" customFormat="false" ht="15" hidden="false" customHeight="false" outlineLevel="0" collapsed="false">
      <c r="B5" s="6" t="s">
        <v>31</v>
      </c>
      <c r="C5" s="6" t="s">
        <v>32</v>
      </c>
      <c r="D5" s="7" t="n">
        <v>6</v>
      </c>
      <c r="E5" s="7" t="n">
        <v>4</v>
      </c>
      <c r="F5" s="8" t="n">
        <f aca="false">D5*E5</f>
        <v>24</v>
      </c>
    </row>
    <row r="6" customFormat="false" ht="15" hidden="false" customHeight="false" outlineLevel="0" collapsed="false">
      <c r="B6" s="6" t="s">
        <v>33</v>
      </c>
      <c r="C6" s="6" t="s">
        <v>34</v>
      </c>
      <c r="D6" s="7" t="n">
        <v>7</v>
      </c>
      <c r="E6" s="7" t="n">
        <v>4</v>
      </c>
      <c r="F6" s="8" t="n">
        <f aca="false">D6*E6</f>
        <v>28</v>
      </c>
    </row>
    <row r="7" customFormat="false" ht="15" hidden="false" customHeight="false" outlineLevel="0" collapsed="false">
      <c r="B7" s="6" t="s">
        <v>35</v>
      </c>
      <c r="C7" s="6" t="s">
        <v>36</v>
      </c>
      <c r="D7" s="7" t="n">
        <v>5</v>
      </c>
      <c r="E7" s="7" t="n">
        <v>4</v>
      </c>
      <c r="F7" s="8" t="n">
        <f aca="false">D7*E7</f>
        <v>20</v>
      </c>
    </row>
    <row r="8" customFormat="false" ht="15" hidden="false" customHeight="false" outlineLevel="0" collapsed="false">
      <c r="B8" s="6" t="s">
        <v>37</v>
      </c>
      <c r="C8" s="6" t="s">
        <v>38</v>
      </c>
      <c r="D8" s="7" t="n">
        <v>6</v>
      </c>
      <c r="E8" s="7" t="n">
        <v>3</v>
      </c>
      <c r="F8" s="8" t="n">
        <f aca="false">D8*E8</f>
        <v>18</v>
      </c>
    </row>
    <row r="9" customFormat="false" ht="15" hidden="false" customHeight="false" outlineLevel="0" collapsed="false">
      <c r="B9" s="6" t="s">
        <v>39</v>
      </c>
      <c r="C9" s="6" t="s">
        <v>40</v>
      </c>
      <c r="D9" s="7" t="n">
        <v>6</v>
      </c>
      <c r="E9" s="7" t="n">
        <v>4</v>
      </c>
      <c r="F9" s="8" t="n">
        <f aca="false">D9*E9</f>
        <v>24</v>
      </c>
    </row>
    <row r="10" customFormat="false" ht="15" hidden="false" customHeight="false" outlineLevel="0" collapsed="false">
      <c r="B10" s="6" t="s">
        <v>41</v>
      </c>
      <c r="C10" s="6" t="s">
        <v>42</v>
      </c>
      <c r="D10" s="7" t="n">
        <v>8</v>
      </c>
      <c r="E10" s="7" t="n">
        <v>2</v>
      </c>
      <c r="F10" s="8" t="n">
        <f aca="false">D10*E10</f>
        <v>16</v>
      </c>
    </row>
    <row r="11" customFormat="false" ht="15" hidden="false" customHeight="false" outlineLevel="0" collapsed="false">
      <c r="B11" s="6" t="s">
        <v>43</v>
      </c>
      <c r="C11" s="6" t="s">
        <v>44</v>
      </c>
      <c r="D11" s="7" t="n">
        <v>7</v>
      </c>
      <c r="E11" s="7" t="n">
        <v>2</v>
      </c>
      <c r="F11" s="8" t="n">
        <f aca="false">D11*E11</f>
        <v>14</v>
      </c>
    </row>
    <row r="12" customFormat="false" ht="15" hidden="false" customHeight="false" outlineLevel="0" collapsed="false">
      <c r="B12" s="6" t="s">
        <v>45</v>
      </c>
      <c r="C12" s="6" t="s">
        <v>46</v>
      </c>
      <c r="D12" s="7" t="n">
        <v>6</v>
      </c>
      <c r="E12" s="7" t="n">
        <v>3</v>
      </c>
      <c r="F12" s="8" t="n">
        <f aca="false">D12*E12</f>
        <v>18</v>
      </c>
    </row>
    <row r="13" customFormat="false" ht="15" hidden="false" customHeight="false" outlineLevel="0" collapsed="false">
      <c r="B13" s="6" t="s">
        <v>47</v>
      </c>
      <c r="C13" s="6" t="s">
        <v>48</v>
      </c>
      <c r="D13" s="7" t="n">
        <v>5</v>
      </c>
      <c r="E13" s="7" t="n">
        <v>2</v>
      </c>
      <c r="F13" s="8" t="n">
        <f aca="false">D13*E13</f>
        <v>10</v>
      </c>
    </row>
    <row r="14" customFormat="false" ht="15" hidden="false" customHeight="false" outlineLevel="0" collapsed="false">
      <c r="B14" s="6" t="s">
        <v>49</v>
      </c>
      <c r="C14" s="6" t="s">
        <v>50</v>
      </c>
      <c r="D14" s="7" t="n">
        <v>7</v>
      </c>
      <c r="E14" s="7" t="n">
        <v>3</v>
      </c>
      <c r="F14" s="8" t="n">
        <f aca="false">D14*E14</f>
        <v>21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14"/>
  </cols>
  <sheetData>
    <row r="2" customFormat="false" ht="25.5" hidden="false" customHeight="true" outlineLevel="0" collapsed="false">
      <c r="B2" s="4" t="s">
        <v>51</v>
      </c>
      <c r="C2" s="4"/>
      <c r="D2" s="4"/>
    </row>
    <row r="4" customFormat="false" ht="23.85" hidden="false" customHeight="false" outlineLevel="0" collapsed="false">
      <c r="B4" s="5" t="s">
        <v>52</v>
      </c>
      <c r="C4" s="5" t="s">
        <v>53</v>
      </c>
      <c r="D4" s="5" t="s">
        <v>54</v>
      </c>
    </row>
    <row r="5" customFormat="false" ht="15" hidden="false" customHeight="false" outlineLevel="0" collapsed="false">
      <c r="B5" s="9" t="s">
        <v>55</v>
      </c>
      <c r="C5" s="10" t="n">
        <v>0</v>
      </c>
      <c r="D5" s="9" t="s">
        <v>56</v>
      </c>
    </row>
    <row r="6" customFormat="false" ht="15" hidden="false" customHeight="false" outlineLevel="0" collapsed="false">
      <c r="B6" s="11" t="s">
        <v>57</v>
      </c>
      <c r="C6" s="12" t="n">
        <v>2</v>
      </c>
      <c r="D6" s="11" t="s">
        <v>58</v>
      </c>
    </row>
    <row r="7" customFormat="false" ht="15" hidden="false" customHeight="false" outlineLevel="0" collapsed="false">
      <c r="B7" s="9" t="s">
        <v>59</v>
      </c>
      <c r="C7" s="10" t="n">
        <v>2</v>
      </c>
      <c r="D7" s="9" t="s">
        <v>58</v>
      </c>
    </row>
    <row r="8" customFormat="false" ht="15" hidden="false" customHeight="false" outlineLevel="0" collapsed="false">
      <c r="B8" s="11" t="s">
        <v>60</v>
      </c>
      <c r="C8" s="12" t="n">
        <v>2</v>
      </c>
      <c r="D8" s="11" t="s">
        <v>58</v>
      </c>
    </row>
    <row r="9" customFormat="false" ht="15" hidden="false" customHeight="false" outlineLevel="0" collapsed="false">
      <c r="B9" s="9" t="s">
        <v>61</v>
      </c>
      <c r="C9" s="10" t="n">
        <v>2</v>
      </c>
      <c r="D9" s="9" t="s">
        <v>58</v>
      </c>
    </row>
    <row r="10" customFormat="false" ht="15" hidden="false" customHeight="false" outlineLevel="0" collapsed="false">
      <c r="B10" s="11" t="s">
        <v>62</v>
      </c>
      <c r="C10" s="12" t="n">
        <v>2</v>
      </c>
      <c r="D10" s="11" t="s">
        <v>58</v>
      </c>
    </row>
    <row r="11" customFormat="false" ht="15" hidden="false" customHeight="false" outlineLevel="0" collapsed="false">
      <c r="B11" s="9" t="s">
        <v>63</v>
      </c>
      <c r="C11" s="10" t="n">
        <v>1</v>
      </c>
      <c r="D11" s="9" t="s">
        <v>58</v>
      </c>
    </row>
    <row r="12" customFormat="false" ht="15" hidden="false" customHeight="false" outlineLevel="0" collapsed="false">
      <c r="B12" s="11" t="s">
        <v>64</v>
      </c>
      <c r="C12" s="12" t="n">
        <v>12</v>
      </c>
      <c r="D12" s="11" t="s">
        <v>65</v>
      </c>
    </row>
    <row r="13" customFormat="false" ht="15" hidden="false" customHeight="false" outlineLevel="0" collapsed="false">
      <c r="B13" s="9" t="s">
        <v>66</v>
      </c>
      <c r="C13" s="10" t="n">
        <v>12</v>
      </c>
      <c r="D13" s="9" t="s">
        <v>65</v>
      </c>
    </row>
    <row r="14" customFormat="false" ht="15" hidden="false" customHeight="false" outlineLevel="0" collapsed="false">
      <c r="B14" s="11" t="s">
        <v>67</v>
      </c>
      <c r="C14" s="12" t="n">
        <v>12</v>
      </c>
      <c r="D14" s="11" t="s">
        <v>65</v>
      </c>
    </row>
    <row r="16" customFormat="false" ht="15" hidden="false" customHeight="false" outlineLevel="0" collapsed="false">
      <c r="B16" s="13" t="s">
        <v>68</v>
      </c>
      <c r="C16" s="13"/>
      <c r="D16" s="13"/>
    </row>
  </sheetData>
  <mergeCells count="2">
    <mergeCell ref="B2:D2"/>
    <mergeCell ref="B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6" min="5" style="0" width="16"/>
    <col collapsed="false" customWidth="true" hidden="false" outlineLevel="0" max="7" min="7" style="0" width="18"/>
  </cols>
  <sheetData>
    <row r="2" customFormat="false" ht="25.5" hidden="false" customHeight="true" outlineLevel="0" collapsed="false">
      <c r="B2" s="4" t="s">
        <v>69</v>
      </c>
      <c r="C2" s="4"/>
      <c r="D2" s="4"/>
      <c r="E2" s="4"/>
      <c r="F2" s="4"/>
      <c r="G2" s="4"/>
    </row>
    <row r="4" customFormat="false" ht="31.5" hidden="false" customHeight="true" outlineLevel="0" collapsed="false">
      <c r="B4" s="5" t="s">
        <v>26</v>
      </c>
      <c r="C4" s="5" t="s">
        <v>70</v>
      </c>
      <c r="D4" s="5" t="s">
        <v>71</v>
      </c>
      <c r="E4" s="5" t="s">
        <v>72</v>
      </c>
      <c r="F4" s="5" t="s">
        <v>73</v>
      </c>
      <c r="G4" s="5" t="s">
        <v>74</v>
      </c>
    </row>
    <row r="5" customFormat="false" ht="15" hidden="false" customHeight="false" outlineLevel="0" collapsed="false">
      <c r="B5" s="14" t="str">
        <f aca="false">'Data Guru &amp; JTM'!B5</f>
        <v>Siti Aminah, S.Pd</v>
      </c>
      <c r="C5" s="8" t="n">
        <f aca="false">'Data Guru &amp; JTM'!F5</f>
        <v>24</v>
      </c>
      <c r="D5" s="6" t="s">
        <v>55</v>
      </c>
      <c r="E5" s="8" t="n">
        <f aca="false">INDEX('Ekuivalensi Tugas Tambahan'!$C$5:$C$14,MATCH(D5,'Ekuivalensi Tugas Tambahan'!$B$5:$B$14,0))</f>
        <v>0</v>
      </c>
      <c r="F5" s="8" t="n">
        <f aca="false">C5+E5</f>
        <v>24</v>
      </c>
      <c r="G5" s="8" t="str">
        <f aca="false">IF(F5&lt;24,"Kurang JTM",IF(F5&lt;=40,"Memenuhi","Melebihi Maksimal"))</f>
        <v>Memenuhi</v>
      </c>
    </row>
    <row r="6" customFormat="false" ht="15" hidden="false" customHeight="false" outlineLevel="0" collapsed="false">
      <c r="B6" s="14" t="str">
        <f aca="false">'Data Guru &amp; JTM'!B6</f>
        <v>Budi Santoso, S.Pd</v>
      </c>
      <c r="C6" s="8" t="n">
        <f aca="false">'Data Guru &amp; JTM'!F6</f>
        <v>28</v>
      </c>
      <c r="D6" s="6" t="s">
        <v>57</v>
      </c>
      <c r="E6" s="8" t="n">
        <f aca="false">INDEX('Ekuivalensi Tugas Tambahan'!$C$5:$C$14,MATCH(D6,'Ekuivalensi Tugas Tambahan'!$B$5:$B$14,0))</f>
        <v>2</v>
      </c>
      <c r="F6" s="8" t="n">
        <f aca="false">C6+E6</f>
        <v>30</v>
      </c>
      <c r="G6" s="8" t="str">
        <f aca="false">IF(F6&lt;24,"Kurang JTM",IF(F6&lt;=40,"Memenuhi","Melebihi Maksimal"))</f>
        <v>Memenuhi</v>
      </c>
    </row>
    <row r="7" customFormat="false" ht="15" hidden="false" customHeight="false" outlineLevel="0" collapsed="false">
      <c r="B7" s="14" t="str">
        <f aca="false">'Data Guru &amp; JTM'!B7</f>
        <v>Dewi Lestari, S.Pd</v>
      </c>
      <c r="C7" s="8" t="n">
        <f aca="false">'Data Guru &amp; JTM'!F7</f>
        <v>20</v>
      </c>
      <c r="D7" s="6" t="s">
        <v>55</v>
      </c>
      <c r="E7" s="8" t="n">
        <f aca="false">INDEX('Ekuivalensi Tugas Tambahan'!$C$5:$C$14,MATCH(D7,'Ekuivalensi Tugas Tambahan'!$B$5:$B$14,0))</f>
        <v>0</v>
      </c>
      <c r="F7" s="8" t="n">
        <f aca="false">C7+E7</f>
        <v>20</v>
      </c>
      <c r="G7" s="8" t="str">
        <f aca="false">IF(F7&lt;24,"Kurang JTM",IF(F7&lt;=40,"Memenuhi","Melebihi Maksimal"))</f>
        <v>Kurang JTM</v>
      </c>
    </row>
    <row r="8" customFormat="false" ht="15" hidden="false" customHeight="false" outlineLevel="0" collapsed="false">
      <c r="B8" s="14" t="str">
        <f aca="false">'Data Guru &amp; JTM'!B8</f>
        <v>Rahmat Hidayat, S.Pd</v>
      </c>
      <c r="C8" s="8" t="n">
        <f aca="false">'Data Guru &amp; JTM'!F8</f>
        <v>18</v>
      </c>
      <c r="D8" s="6" t="s">
        <v>60</v>
      </c>
      <c r="E8" s="8" t="n">
        <f aca="false">INDEX('Ekuivalensi Tugas Tambahan'!$C$5:$C$14,MATCH(D8,'Ekuivalensi Tugas Tambahan'!$B$5:$B$14,0))</f>
        <v>2</v>
      </c>
      <c r="F8" s="8" t="n">
        <f aca="false">C8+E8</f>
        <v>20</v>
      </c>
      <c r="G8" s="8" t="str">
        <f aca="false">IF(F8&lt;24,"Kurang JTM",IF(F8&lt;=40,"Memenuhi","Melebihi Maksimal"))</f>
        <v>Kurang JTM</v>
      </c>
    </row>
    <row r="9" customFormat="false" ht="15" hidden="false" customHeight="false" outlineLevel="0" collapsed="false">
      <c r="B9" s="14" t="str">
        <f aca="false">'Data Guru &amp; JTM'!B9</f>
        <v>Ani Kusuma, S.Pd</v>
      </c>
      <c r="C9" s="8" t="n">
        <f aca="false">'Data Guru &amp; JTM'!F9</f>
        <v>24</v>
      </c>
      <c r="D9" s="6" t="s">
        <v>57</v>
      </c>
      <c r="E9" s="8" t="n">
        <f aca="false">INDEX('Ekuivalensi Tugas Tambahan'!$C$5:$C$14,MATCH(D9,'Ekuivalensi Tugas Tambahan'!$B$5:$B$14,0))</f>
        <v>2</v>
      </c>
      <c r="F9" s="8" t="n">
        <f aca="false">C9+E9</f>
        <v>26</v>
      </c>
      <c r="G9" s="8" t="str">
        <f aca="false">IF(F9&lt;24,"Kurang JTM",IF(F9&lt;=40,"Memenuhi","Melebihi Maksimal"))</f>
        <v>Memenuhi</v>
      </c>
    </row>
    <row r="10" customFormat="false" ht="15" hidden="false" customHeight="false" outlineLevel="0" collapsed="false">
      <c r="B10" s="14" t="str">
        <f aca="false">'Data Guru &amp; JTM'!B10</f>
        <v>Joko Prasetyo, S.Pd</v>
      </c>
      <c r="C10" s="8" t="n">
        <f aca="false">'Data Guru &amp; JTM'!F10</f>
        <v>16</v>
      </c>
      <c r="D10" s="6" t="s">
        <v>63</v>
      </c>
      <c r="E10" s="8" t="n">
        <f aca="false">INDEX('Ekuivalensi Tugas Tambahan'!$C$5:$C$14,MATCH(D10,'Ekuivalensi Tugas Tambahan'!$B$5:$B$14,0))</f>
        <v>1</v>
      </c>
      <c r="F10" s="8" t="n">
        <f aca="false">C10+E10</f>
        <v>17</v>
      </c>
      <c r="G10" s="8" t="str">
        <f aca="false">IF(F10&lt;24,"Kurang JTM",IF(F10&lt;=40,"Memenuhi","Melebihi Maksimal"))</f>
        <v>Kurang JTM</v>
      </c>
    </row>
    <row r="11" customFormat="false" ht="15" hidden="false" customHeight="false" outlineLevel="0" collapsed="false">
      <c r="B11" s="14" t="str">
        <f aca="false">'Data Guru &amp; JTM'!B11</f>
        <v>Rina Wulandari, S.Pd</v>
      </c>
      <c r="C11" s="8" t="n">
        <f aca="false">'Data Guru &amp; JTM'!F11</f>
        <v>14</v>
      </c>
      <c r="D11" s="6" t="s">
        <v>55</v>
      </c>
      <c r="E11" s="8" t="n">
        <f aca="false">INDEX('Ekuivalensi Tugas Tambahan'!$C$5:$C$14,MATCH(D11,'Ekuivalensi Tugas Tambahan'!$B$5:$B$14,0))</f>
        <v>0</v>
      </c>
      <c r="F11" s="8" t="n">
        <f aca="false">C11+E11</f>
        <v>14</v>
      </c>
      <c r="G11" s="8" t="str">
        <f aca="false">IF(F11&lt;24,"Kurang JTM",IF(F11&lt;=40,"Memenuhi","Melebihi Maksimal"))</f>
        <v>Kurang JTM</v>
      </c>
    </row>
    <row r="12" customFormat="false" ht="15" hidden="false" customHeight="false" outlineLevel="0" collapsed="false">
      <c r="B12" s="14" t="str">
        <f aca="false">'Data Guru &amp; JTM'!B12</f>
        <v>Agus Setiawan, S.Pd</v>
      </c>
      <c r="C12" s="8" t="n">
        <f aca="false">'Data Guru &amp; JTM'!F12</f>
        <v>18</v>
      </c>
      <c r="D12" s="6" t="s">
        <v>59</v>
      </c>
      <c r="E12" s="8" t="n">
        <f aca="false">INDEX('Ekuivalensi Tugas Tambahan'!$C$5:$C$14,MATCH(D12,'Ekuivalensi Tugas Tambahan'!$B$5:$B$14,0))</f>
        <v>2</v>
      </c>
      <c r="F12" s="8" t="n">
        <f aca="false">C12+E12</f>
        <v>20</v>
      </c>
      <c r="G12" s="8" t="str">
        <f aca="false">IF(F12&lt;24,"Kurang JTM",IF(F12&lt;=40,"Memenuhi","Melebihi Maksimal"))</f>
        <v>Kurang JTM</v>
      </c>
    </row>
    <row r="13" customFormat="false" ht="15" hidden="false" customHeight="false" outlineLevel="0" collapsed="false">
      <c r="B13" s="14" t="str">
        <f aca="false">'Data Guru &amp; JTM'!B13</f>
        <v>Maya Sari, S.Pd</v>
      </c>
      <c r="C13" s="8" t="n">
        <f aca="false">'Data Guru &amp; JTM'!F13</f>
        <v>10</v>
      </c>
      <c r="D13" s="6" t="s">
        <v>55</v>
      </c>
      <c r="E13" s="8" t="n">
        <f aca="false">INDEX('Ekuivalensi Tugas Tambahan'!$C$5:$C$14,MATCH(D13,'Ekuivalensi Tugas Tambahan'!$B$5:$B$14,0))</f>
        <v>0</v>
      </c>
      <c r="F13" s="8" t="n">
        <f aca="false">C13+E13</f>
        <v>10</v>
      </c>
      <c r="G13" s="8" t="str">
        <f aca="false">IF(F13&lt;24,"Kurang JTM",IF(F13&lt;=40,"Memenuhi","Melebihi Maksimal"))</f>
        <v>Kurang JTM</v>
      </c>
    </row>
    <row r="14" customFormat="false" ht="15" hidden="false" customHeight="false" outlineLevel="0" collapsed="false">
      <c r="B14" s="14" t="str">
        <f aca="false">'Data Guru &amp; JTM'!B14</f>
        <v>Eko Nugroho, S.Pd</v>
      </c>
      <c r="C14" s="8" t="n">
        <f aca="false">'Data Guru &amp; JTM'!F14</f>
        <v>21</v>
      </c>
      <c r="D14" s="6" t="s">
        <v>67</v>
      </c>
      <c r="E14" s="8" t="n">
        <f aca="false">INDEX('Ekuivalensi Tugas Tambahan'!$C$5:$C$14,MATCH(D14,'Ekuivalensi Tugas Tambahan'!$B$5:$B$14,0))</f>
        <v>12</v>
      </c>
      <c r="F14" s="8" t="n">
        <f aca="false">C14+E14</f>
        <v>33</v>
      </c>
      <c r="G14" s="8" t="str">
        <f aca="false">IF(F14&lt;24,"Kurang JTM",IF(F14&lt;=40,"Memenuhi","Melebihi Maksimal"))</f>
        <v>Memenuhi</v>
      </c>
    </row>
  </sheetData>
  <mergeCells count="1">
    <mergeCell ref="B2:G2"/>
  </mergeCells>
  <conditionalFormatting sqref="B5:G14">
    <cfRule type="expression" priority="2" aboveAverage="0" equalAverage="0" bottom="0" percent="0" rank="0" text="" dxfId="0">
      <formula>$G5="Kurang JTM"</formula>
    </cfRule>
  </conditionalFormatting>
  <dataValidations count="1">
    <dataValidation allowBlank="false" errorStyle="stop" operator="between" showDropDown="false" showErrorMessage="false" showInputMessage="false" sqref="D5:D14" type="list">
      <formula1>'Ekuivalensi Tugas Tambahan'!$B$5:$B$14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2026-08-13T05:43:57Z</dcterms:created>
  <dc:creator>openpyxl</dc:creator>
  <dc:description/>
  <dc:language>en-US</dc:language>
  <cp:lastModifiedBy/>
  <dcterms:modified xsi:type="dcterms:W3CDTF">2026-08-13T05:43:57Z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