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Kategori" sheetId="2" state="visible" r:id="rId4"/>
    <sheet name="Buku Kas" sheetId="3" state="visible" r:id="rId5"/>
    <sheet name="Rekap Bulanan" sheetId="4" state="visible" r:id="rId6"/>
    <sheet name="Dashboar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<sst xmlns="http://schemas.openxmlformats.org/spreadsheetml/2006/main" count="96" uniqueCount="70">
  <si>
    <t xml:space="preserve">Template Kas Masuk Keluar Sederhana</t>
  </si>
  <si>
    <t xml:space="preserve">PANDUAN PENGGUNAAN</t>
  </si>
  <si>
    <t xml:space="preserve">1. Buka sheet 'Buku Kas' — isi kolom berwarna BIRU: Tanggal, Keterangan, Kategori (pilih dari dropdown), Kas Masuk, Kas Keluar.</t>
  </si>
  <si>
    <t xml:space="preserve">2. Kolom Saldo akan otomatis terhitung berjalan (running balance) berdasarkan Saldo Awal + akumulasi Kas Masuk - Kas Keluar. TIDAK PERLU diedit manual.</t>
  </si>
  <si>
    <t xml:space="preserve">3. Atur Saldo Awal di sel B1 sheet 'Buku Kas' sesuai kas riil Anda saat mulai memakai template ini.</t>
  </si>
  <si>
    <t xml:space="preserve">4. Sheet 'Kategori' berisi daftar kategori kas masuk &amp; keluar yang dipakai dropdown — bisa ditambah/diubah sesuai kebutuhan usaha Anda.</t>
  </si>
  <si>
    <t xml:space="preserve">5. Sheet 'Rekap Bulanan' otomatis merangkum total kas masuk, kas keluar, dan saldo akhir per bulan.</t>
  </si>
  <si>
    <t xml:space="preserve">6. Sheet 'Dashboard' menampilkan KPI ringkas dan grafik tren kas masuk vs keluar per bulan.</t>
  </si>
  <si>
    <t xml:space="preserve">KETERANGAN WARNA:</t>
  </si>
  <si>
    <t xml:space="preserve">- Teks BIRU = sel input, silakan diisi/diubah sesuai transaksi Anda</t>
  </si>
  <si>
    <t xml:space="preserve">- Teks HITAM = rumus otomatis, JANGAN diedit manual</t>
  </si>
  <si>
    <t xml:space="preserve">- Sel KUNING = asumsi kunci (saldo awal) yang wajib disesuaikan di awal pemakaian</t>
  </si>
  <si>
    <t xml:space="preserve">RUMUS DASAR:</t>
  </si>
  <si>
    <t xml:space="preserve">Saldo Baris Ini = Saldo Baris Sebelumnya + Kas Masuk - Kas Keluar</t>
  </si>
  <si>
    <t xml:space="preserve">CATATAN: Template ini untuk pencatatan kas sederhana (cash basis), bukan pembukuan akuntansi lengkap (accrual).</t>
  </si>
  <si>
    <t xml:space="preserve">Untuk usaha yang butuh laporan laba rugi dan neraca formal, gunakan template laporan keuangan terpisah.</t>
  </si>
  <si>
    <t xml:space="preserve">Daftar Kategori Kas Masuk &amp; Keluar</t>
  </si>
  <si>
    <t xml:space="preserve">Kategori Kas Masuk</t>
  </si>
  <si>
    <t xml:space="preserve">Kategori Kas Keluar</t>
  </si>
  <si>
    <t xml:space="preserve">Penjualan Tunai</t>
  </si>
  <si>
    <t xml:space="preserve">Pembelian Stok/Bahan</t>
  </si>
  <si>
    <t xml:space="preserve">Penjualan Kredit (Tertagih)</t>
  </si>
  <si>
    <t xml:space="preserve">Gaji Karyawan</t>
  </si>
  <si>
    <t xml:space="preserve">Modal Tambahan</t>
  </si>
  <si>
    <t xml:space="preserve">Sewa Tempat</t>
  </si>
  <si>
    <t xml:space="preserve">Pendapatan Lain</t>
  </si>
  <si>
    <t xml:space="preserve">Listrik &amp; Internet</t>
  </si>
  <si>
    <t xml:space="preserve">Pinjaman Masuk</t>
  </si>
  <si>
    <t xml:space="preserve">Transportasi</t>
  </si>
  <si>
    <t xml:space="preserve">Operasional Lain</t>
  </si>
  <si>
    <t xml:space="preserve">Cicilan Pinjaman</t>
  </si>
  <si>
    <t xml:space="preserve">Catatan: Daftar kategori ini dipakai sebagai sumber dropdown di sheet Buku Kas. Tambah/ubah bebas sesuai jenis usaha Anda.</t>
  </si>
  <si>
    <t xml:space="preserve">Buku Kas Masuk Keluar</t>
  </si>
  <si>
    <t xml:space="preserve">Saldo Awal (Rp):</t>
  </si>
  <si>
    <t xml:space="preserve">No</t>
  </si>
  <si>
    <t xml:space="preserve">Tanggal</t>
  </si>
  <si>
    <t xml:space="preserve">Keterangan</t>
  </si>
  <si>
    <t xml:space="preserve">Kategori</t>
  </si>
  <si>
    <t xml:space="preserve">Kas Masuk (Rp)</t>
  </si>
  <si>
    <t xml:space="preserve">Kas Keluar (Rp)</t>
  </si>
  <si>
    <t xml:space="preserve">Saldo (Rp)</t>
  </si>
  <si>
    <t xml:space="preserve">Saldo awal kas Agustus</t>
  </si>
  <si>
    <t xml:space="preserve">Penjualan tunai harian</t>
  </si>
  <si>
    <t xml:space="preserve">Beli bahan baku</t>
  </si>
  <si>
    <t xml:space="preserve">Bayar listrik &amp; internet</t>
  </si>
  <si>
    <t xml:space="preserve">Transportasi kirim barang</t>
  </si>
  <si>
    <t xml:space="preserve">Tagihan piutang customer</t>
  </si>
  <si>
    <t xml:space="preserve">Bayar gaji karyawan</t>
  </si>
  <si>
    <t xml:space="preserve">Bayar sewa tempat bulanan</t>
  </si>
  <si>
    <t xml:space="preserve">Beli bahan baku tambahan</t>
  </si>
  <si>
    <t xml:space="preserve">Cicilan pinjaman modal usaha</t>
  </si>
  <si>
    <t xml:space="preserve">Biaya operasional lain-lain</t>
  </si>
  <si>
    <t xml:space="preserve">TOTAL</t>
  </si>
  <si>
    <t xml:space="preserve">Rekap Bulanan Kas Masuk &amp; Keluar</t>
  </si>
  <si>
    <t xml:space="preserve">Bulan</t>
  </si>
  <si>
    <t xml:space="preserve">Total Kas Masuk (Rp)</t>
  </si>
  <si>
    <t xml:space="preserve">Total Kas Keluar (Rp)</t>
  </si>
  <si>
    <t xml:space="preserve">Selisih Bersih (Rp)</t>
  </si>
  <si>
    <t xml:space="preserve">Saldo Akhir Bulan (Rp)</t>
  </si>
  <si>
    <t xml:space="preserve">Agustus 2026</t>
  </si>
  <si>
    <t xml:space="preserve">September 2026</t>
  </si>
  <si>
    <t xml:space="preserve">Oktober 2026</t>
  </si>
  <si>
    <t xml:space="preserve">Catatan: Rumus SUMIFS otomatis menjumlahkan transaksi sesuai rentang tanggal tiap bulan dari sheet Buku Kas. Tambahkan baris bulan baru dengan pola rumus yang sama.</t>
  </si>
  <si>
    <t xml:space="preserve">Dashboard Kas Masuk Keluar</t>
  </si>
  <si>
    <t xml:space="preserve">Saldo Kas Saat Ini (Rp)</t>
  </si>
  <si>
    <t xml:space="preserve">Total Kas Masuk (Semua Transaksi)</t>
  </si>
  <si>
    <t xml:space="preserve">Total Kas Keluar (Semua Transaksi)</t>
  </si>
  <si>
    <t xml:space="preserve">Jumlah Transaksi Tercatat</t>
  </si>
  <si>
    <t xml:space="preserve">Kas Masuk</t>
  </si>
  <si>
    <t xml:space="preserve">Kas Keluar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</si>
</sst>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dd/mm/yyyy"/>
    <numFmt numFmtId="167" formatCode="#,##0;\(#,##0\)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72A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8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E293B"/>
        <bgColor rgb="FF0F172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C0504D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Kas Masuk vs Kas Keluar per Bulan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Dashboard!B10</c:f>
              <c:strCache>
                <c:ptCount val="1"/>
                <c:pt idx="0">
                  <c:v>Kas Masuk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Dashboard!$A$11:$A$13</c:f>
              <c:strCache>
                <c:ptCount val="3"/>
                <c:pt idx="0">
                  <c:v>Agustus 2026</c:v>
                </c:pt>
                <c:pt idx="1">
                  <c:v>September 2026</c:v>
                </c:pt>
                <c:pt idx="2">
                  <c:v>Oktober 2026</c:v>
                </c:pt>
              </c:strCache>
            </c:strRef>
          </c:cat>
          <c:val>
            <c:numRef>
              <c:f>Dashboard!$B$11:$B$13</c:f>
              <c:numCache>
                <c:formatCode>#,##0</c:formatCode>
                <c:ptCount val="3"/>
                <c:pt idx="0">
                  <c:v>14700000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Dashboard!C10</c:f>
              <c:strCache>
                <c:ptCount val="1"/>
                <c:pt idx="0">
                  <c:v>Kas Keluar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Dashboard!$A$11:$A$13</c:f>
              <c:strCache>
                <c:ptCount val="3"/>
                <c:pt idx="0">
                  <c:v>Agustus 2026</c:v>
                </c:pt>
                <c:pt idx="1">
                  <c:v>September 2026</c:v>
                </c:pt>
                <c:pt idx="2">
                  <c:v>Oktober 2026</c:v>
                </c:pt>
              </c:strCache>
            </c:strRef>
          </c:cat>
          <c:val>
            <c:numRef>
              <c:f>Dashboard!$C$11:$C$13</c:f>
              <c:numCache>
                <c:formatCode>#,##0</c:formatCode>
                <c:ptCount val="3"/>
                <c:pt idx="0">
                  <c:v>7150000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gapWidth val="150"/>
        <c:overlap val="0"/>
        <c:axId val="17928577"/>
        <c:axId val="68098238"/>
      </c:barChart>
      <c:catAx>
        <c:axId val="1792857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Bulan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8098238"/>
        <c:crosses val="autoZero"/>
        <c:auto val="1"/>
        <c:lblAlgn val="ctr"/>
        <c:lblOffset val="100"/>
        <c:noMultiLvlLbl val="0"/>
      </c:catAx>
      <c:valAx>
        <c:axId val="6809823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Rupiah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792857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8</xdr:row>
      <xdr:rowOff>160920</xdr:rowOff>
    </xdr:from>
    <xdr:to>
      <xdr:col>14</xdr:col>
      <xdr:colOff>363960</xdr:colOff>
      <xdr:row>26</xdr:row>
      <xdr:rowOff>180720</xdr:rowOff>
    </xdr:to>
    <xdr:graphicFrame>
      <xdr:nvGraphicFramePr>
        <xdr:cNvPr id="0" name="Chart 1"/>
        <xdr:cNvGraphicFramePr/>
      </xdr:nvGraphicFramePr>
      <xdr:xfrm>
        <a:off x="4888080" y="1713600"/>
        <a:ext cx="6479280" cy="3591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0"/>
  </cols>
  <sheetData>
    <row r="1" customFormat="false" ht="17.25" hidden="false" customHeight="true" outlineLevel="0" collapsed="false">
      <c r="A1" s="2" t="s">
        <v>0</v>
      </c>
    </row>
    <row r="3" customFormat="false" ht="15" hidden="false" customHeight="true" outlineLevel="0" collapsed="false">
      <c r="A3" s="3" t="s">
        <v>1</v>
      </c>
    </row>
    <row r="4" customFormat="false" ht="27.75" hidden="false" customHeight="true" outlineLevel="0" collapsed="false">
      <c r="A4" s="4" t="s">
        <v>2</v>
      </c>
    </row>
    <row r="5" customFormat="false" ht="27.75" hidden="false" customHeight="true" outlineLevel="0" collapsed="false">
      <c r="A5" s="4" t="s">
        <v>3</v>
      </c>
    </row>
    <row r="6" customFormat="false" ht="15" hidden="false" customHeight="true" outlineLevel="0" collapsed="false">
      <c r="A6" s="4" t="s">
        <v>4</v>
      </c>
    </row>
    <row r="7" customFormat="false" ht="27.75" hidden="false" customHeight="true" outlineLevel="0" collapsed="false">
      <c r="A7" s="4" t="s">
        <v>5</v>
      </c>
    </row>
    <row r="8" customFormat="false" ht="15" hidden="false" customHeight="true" outlineLevel="0" collapsed="false">
      <c r="A8" s="4" t="s">
        <v>6</v>
      </c>
    </row>
    <row r="9" customFormat="false" ht="15" hidden="false" customHeight="true" outlineLevel="0" collapsed="false">
      <c r="A9" s="4" t="s">
        <v>7</v>
      </c>
    </row>
    <row r="10" customFormat="false" ht="15" hidden="false" customHeight="true" outlineLevel="0" collapsed="false">
      <c r="A10" s="4"/>
    </row>
    <row r="11" customFormat="false" ht="15" hidden="false" customHeight="true" outlineLevel="0" collapsed="false">
      <c r="A11" s="5" t="s">
        <v>8</v>
      </c>
    </row>
    <row r="12" customFormat="false" ht="15" hidden="false" customHeight="true" outlineLevel="0" collapsed="false">
      <c r="A12" s="4" t="s">
        <v>9</v>
      </c>
    </row>
    <row r="13" customFormat="false" ht="15" hidden="false" customHeight="true" outlineLevel="0" collapsed="false">
      <c r="A13" s="4" t="s">
        <v>10</v>
      </c>
    </row>
    <row r="14" customFormat="false" ht="15" hidden="false" customHeight="true" outlineLevel="0" collapsed="false">
      <c r="A14" s="4" t="s">
        <v>11</v>
      </c>
    </row>
    <row r="15" customFormat="false" ht="15" hidden="false" customHeight="true" outlineLevel="0" collapsed="false">
      <c r="A15" s="4"/>
    </row>
    <row r="16" customFormat="false" ht="15" hidden="false" customHeight="true" outlineLevel="0" collapsed="false">
      <c r="A16" s="5" t="s">
        <v>12</v>
      </c>
    </row>
    <row r="17" customFormat="false" ht="15" hidden="false" customHeight="true" outlineLevel="0" collapsed="false">
      <c r="A17" s="4" t="s">
        <v>13</v>
      </c>
    </row>
    <row r="18" customFormat="false" ht="15" hidden="false" customHeight="true" outlineLevel="0" collapsed="false">
      <c r="A18" s="4"/>
    </row>
    <row r="19" customFormat="false" ht="26.25" hidden="false" customHeight="true" outlineLevel="0" collapsed="false">
      <c r="A19" s="5" t="s">
        <v>14</v>
      </c>
    </row>
    <row r="20" customFormat="false" ht="15" hidden="false" customHeight="true" outlineLevel="0" collapsed="false">
      <c r="A20" s="4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26"/>
  </cols>
  <sheetData>
    <row r="1" customFormat="false" ht="17.25" hidden="false" customHeight="true" outlineLevel="0" collapsed="false">
      <c r="A1" s="2" t="s">
        <v>16</v>
      </c>
    </row>
    <row r="3" customFormat="false" ht="15" hidden="false" customHeight="true" outlineLevel="0" collapsed="false">
      <c r="A3" s="3" t="s">
        <v>17</v>
      </c>
      <c r="B3" s="3" t="s">
        <v>18</v>
      </c>
    </row>
    <row r="4" customFormat="false" ht="15" hidden="false" customHeight="true" outlineLevel="0" collapsed="false">
      <c r="A4" s="6" t="s">
        <v>19</v>
      </c>
      <c r="B4" s="6" t="s">
        <v>20</v>
      </c>
    </row>
    <row r="5" customFormat="false" ht="15" hidden="false" customHeight="true" outlineLevel="0" collapsed="false">
      <c r="A5" s="6" t="s">
        <v>21</v>
      </c>
      <c r="B5" s="6" t="s">
        <v>22</v>
      </c>
    </row>
    <row r="6" customFormat="false" ht="15" hidden="false" customHeight="true" outlineLevel="0" collapsed="false">
      <c r="A6" s="6" t="s">
        <v>23</v>
      </c>
      <c r="B6" s="6" t="s">
        <v>24</v>
      </c>
    </row>
    <row r="7" customFormat="false" ht="15" hidden="false" customHeight="true" outlineLevel="0" collapsed="false">
      <c r="A7" s="6" t="s">
        <v>25</v>
      </c>
      <c r="B7" s="6" t="s">
        <v>26</v>
      </c>
    </row>
    <row r="8" customFormat="false" ht="15" hidden="false" customHeight="true" outlineLevel="0" collapsed="false">
      <c r="A8" s="6" t="s">
        <v>27</v>
      </c>
      <c r="B8" s="6" t="s">
        <v>28</v>
      </c>
    </row>
    <row r="9" customFormat="false" ht="15" hidden="false" customHeight="true" outlineLevel="0" collapsed="false">
      <c r="B9" s="6" t="s">
        <v>29</v>
      </c>
    </row>
    <row r="10" customFormat="false" ht="15" hidden="false" customHeight="true" outlineLevel="0" collapsed="false">
      <c r="B10" s="6" t="s">
        <v>30</v>
      </c>
    </row>
    <row r="13" customFormat="false" ht="15" hidden="false" customHeight="true" outlineLevel="0" collapsed="false">
      <c r="A13" s="7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4"/>
    <col collapsed="false" customWidth="true" hidden="false" outlineLevel="0" max="3" min="3" style="1" width="28"/>
    <col collapsed="false" customWidth="true" hidden="false" outlineLevel="0" max="4" min="4" style="1" width="22"/>
    <col collapsed="false" customWidth="true" hidden="false" outlineLevel="0" max="6" min="5" style="1" width="15"/>
    <col collapsed="false" customWidth="true" hidden="false" outlineLevel="0" max="7" min="7" style="1" width="16"/>
  </cols>
  <sheetData>
    <row r="1" customFormat="false" ht="17.25" hidden="false" customHeight="true" outlineLevel="0" collapsed="false">
      <c r="A1" s="2" t="s">
        <v>32</v>
      </c>
      <c r="D1" s="3" t="s">
        <v>33</v>
      </c>
      <c r="E1" s="8" t="n">
        <v>5000000</v>
      </c>
    </row>
    <row r="3" customFormat="false" ht="26.25" hidden="false" customHeight="true" outlineLevel="0" collapsed="false">
      <c r="A3" s="9" t="s">
        <v>34</v>
      </c>
      <c r="B3" s="9" t="s">
        <v>35</v>
      </c>
      <c r="C3" s="9" t="s">
        <v>36</v>
      </c>
      <c r="D3" s="9" t="s">
        <v>37</v>
      </c>
      <c r="E3" s="9" t="s">
        <v>38</v>
      </c>
      <c r="F3" s="9" t="s">
        <v>39</v>
      </c>
      <c r="G3" s="9" t="s">
        <v>40</v>
      </c>
    </row>
    <row r="4" customFormat="false" ht="15" hidden="false" customHeight="true" outlineLevel="0" collapsed="false">
      <c r="A4" s="10" t="n">
        <v>1</v>
      </c>
      <c r="B4" s="11" t="n">
        <v>46235</v>
      </c>
      <c r="C4" s="12" t="s">
        <v>41</v>
      </c>
      <c r="D4" s="12" t="s">
        <v>23</v>
      </c>
      <c r="E4" s="13" t="n">
        <v>0</v>
      </c>
      <c r="F4" s="13" t="n">
        <v>0</v>
      </c>
      <c r="G4" s="14" t="n">
        <f aca="false">$E$1+E4-F4</f>
        <v>5000000</v>
      </c>
    </row>
    <row r="5" customFormat="false" ht="15" hidden="false" customHeight="true" outlineLevel="0" collapsed="false">
      <c r="A5" s="10" t="n">
        <v>2</v>
      </c>
      <c r="B5" s="11" t="n">
        <v>46236</v>
      </c>
      <c r="C5" s="12" t="s">
        <v>42</v>
      </c>
      <c r="D5" s="12" t="s">
        <v>19</v>
      </c>
      <c r="E5" s="13" t="n">
        <v>1500000</v>
      </c>
      <c r="F5" s="13" t="n">
        <v>0</v>
      </c>
      <c r="G5" s="14" t="n">
        <f aca="false">G4+E5-F5</f>
        <v>6500000</v>
      </c>
    </row>
    <row r="6" customFormat="false" ht="15" hidden="false" customHeight="true" outlineLevel="0" collapsed="false">
      <c r="A6" s="10" t="n">
        <v>3</v>
      </c>
      <c r="B6" s="11" t="n">
        <v>46237</v>
      </c>
      <c r="C6" s="12" t="s">
        <v>43</v>
      </c>
      <c r="D6" s="12" t="s">
        <v>20</v>
      </c>
      <c r="E6" s="13" t="n">
        <v>0</v>
      </c>
      <c r="F6" s="13" t="n">
        <v>800000</v>
      </c>
      <c r="G6" s="14" t="n">
        <f aca="false">G5+E6-F6</f>
        <v>5700000</v>
      </c>
    </row>
    <row r="7" customFormat="false" ht="15" hidden="false" customHeight="true" outlineLevel="0" collapsed="false">
      <c r="A7" s="10" t="n">
        <v>4</v>
      </c>
      <c r="B7" s="11" t="n">
        <v>46238</v>
      </c>
      <c r="C7" s="12" t="s">
        <v>42</v>
      </c>
      <c r="D7" s="12" t="s">
        <v>19</v>
      </c>
      <c r="E7" s="13" t="n">
        <v>1200000</v>
      </c>
      <c r="F7" s="13" t="n">
        <v>0</v>
      </c>
      <c r="G7" s="14" t="n">
        <f aca="false">G6+E7-F7</f>
        <v>6900000</v>
      </c>
    </row>
    <row r="8" customFormat="false" ht="15" hidden="false" customHeight="true" outlineLevel="0" collapsed="false">
      <c r="A8" s="10" t="n">
        <v>5</v>
      </c>
      <c r="B8" s="11" t="n">
        <v>46239</v>
      </c>
      <c r="C8" s="12" t="s">
        <v>44</v>
      </c>
      <c r="D8" s="12" t="s">
        <v>26</v>
      </c>
      <c r="E8" s="13" t="n">
        <v>0</v>
      </c>
      <c r="F8" s="13" t="n">
        <v>350000</v>
      </c>
      <c r="G8" s="14" t="n">
        <f aca="false">G7+E8-F8</f>
        <v>6550000</v>
      </c>
    </row>
    <row r="9" customFormat="false" ht="15" hidden="false" customHeight="true" outlineLevel="0" collapsed="false">
      <c r="A9" s="10" t="n">
        <v>6</v>
      </c>
      <c r="B9" s="11" t="n">
        <v>46240</v>
      </c>
      <c r="C9" s="12" t="s">
        <v>42</v>
      </c>
      <c r="D9" s="12" t="s">
        <v>19</v>
      </c>
      <c r="E9" s="13" t="n">
        <v>1800000</v>
      </c>
      <c r="F9" s="13" t="n">
        <v>0</v>
      </c>
      <c r="G9" s="14" t="n">
        <f aca="false">G8+E9-F9</f>
        <v>8350000</v>
      </c>
    </row>
    <row r="10" customFormat="false" ht="15" hidden="false" customHeight="true" outlineLevel="0" collapsed="false">
      <c r="A10" s="10" t="n">
        <v>7</v>
      </c>
      <c r="B10" s="11" t="n">
        <v>46241</v>
      </c>
      <c r="C10" s="12" t="s">
        <v>45</v>
      </c>
      <c r="D10" s="12" t="s">
        <v>28</v>
      </c>
      <c r="E10" s="13" t="n">
        <v>0</v>
      </c>
      <c r="F10" s="13" t="n">
        <v>150000</v>
      </c>
      <c r="G10" s="14" t="n">
        <f aca="false">G9+E10-F10</f>
        <v>8200000</v>
      </c>
    </row>
    <row r="11" customFormat="false" ht="15" hidden="false" customHeight="true" outlineLevel="0" collapsed="false">
      <c r="A11" s="10" t="n">
        <v>8</v>
      </c>
      <c r="B11" s="11" t="n">
        <v>46242</v>
      </c>
      <c r="C11" s="12" t="s">
        <v>46</v>
      </c>
      <c r="D11" s="12" t="s">
        <v>21</v>
      </c>
      <c r="E11" s="13" t="n">
        <v>900000</v>
      </c>
      <c r="F11" s="13" t="n">
        <v>0</v>
      </c>
      <c r="G11" s="14" t="n">
        <f aca="false">G10+E11-F11</f>
        <v>9100000</v>
      </c>
    </row>
    <row r="12" customFormat="false" ht="15" hidden="false" customHeight="true" outlineLevel="0" collapsed="false">
      <c r="A12" s="10" t="n">
        <v>9</v>
      </c>
      <c r="B12" s="11" t="n">
        <v>46244</v>
      </c>
      <c r="C12" s="12" t="s">
        <v>47</v>
      </c>
      <c r="D12" s="12" t="s">
        <v>22</v>
      </c>
      <c r="E12" s="13" t="n">
        <v>0</v>
      </c>
      <c r="F12" s="13" t="n">
        <v>3000000</v>
      </c>
      <c r="G12" s="14" t="n">
        <f aca="false">G11+E12-F12</f>
        <v>6100000</v>
      </c>
    </row>
    <row r="13" customFormat="false" ht="15" hidden="false" customHeight="true" outlineLevel="0" collapsed="false">
      <c r="A13" s="10" t="n">
        <v>10</v>
      </c>
      <c r="B13" s="11" t="n">
        <v>46245</v>
      </c>
      <c r="C13" s="12" t="s">
        <v>42</v>
      </c>
      <c r="D13" s="12" t="s">
        <v>19</v>
      </c>
      <c r="E13" s="13" t="n">
        <v>2100000</v>
      </c>
      <c r="F13" s="13" t="n">
        <v>0</v>
      </c>
      <c r="G13" s="14" t="n">
        <f aca="false">G12+E13-F13</f>
        <v>8200000</v>
      </c>
    </row>
    <row r="14" customFormat="false" ht="15" hidden="false" customHeight="true" outlineLevel="0" collapsed="false">
      <c r="A14" s="10" t="n">
        <v>11</v>
      </c>
      <c r="B14" s="11" t="n">
        <v>46246</v>
      </c>
      <c r="C14" s="12" t="s">
        <v>48</v>
      </c>
      <c r="D14" s="12" t="s">
        <v>24</v>
      </c>
      <c r="E14" s="13" t="n">
        <v>0</v>
      </c>
      <c r="F14" s="13" t="n">
        <v>1500000</v>
      </c>
      <c r="G14" s="14" t="n">
        <f aca="false">G13+E14-F14</f>
        <v>6700000</v>
      </c>
    </row>
    <row r="15" customFormat="false" ht="15" hidden="false" customHeight="true" outlineLevel="0" collapsed="false">
      <c r="A15" s="10" t="n">
        <v>12</v>
      </c>
      <c r="B15" s="11" t="n">
        <v>46247</v>
      </c>
      <c r="C15" s="12" t="s">
        <v>42</v>
      </c>
      <c r="D15" s="12" t="s">
        <v>19</v>
      </c>
      <c r="E15" s="13" t="n">
        <v>1650000</v>
      </c>
      <c r="F15" s="13" t="n">
        <v>0</v>
      </c>
      <c r="G15" s="14" t="n">
        <f aca="false">G14+E15-F15</f>
        <v>8350000</v>
      </c>
    </row>
    <row r="16" customFormat="false" ht="15" hidden="false" customHeight="true" outlineLevel="0" collapsed="false">
      <c r="A16" s="10" t="n">
        <v>13</v>
      </c>
      <c r="B16" s="11" t="n">
        <v>46249</v>
      </c>
      <c r="C16" s="12" t="s">
        <v>49</v>
      </c>
      <c r="D16" s="12" t="s">
        <v>20</v>
      </c>
      <c r="E16" s="13" t="n">
        <v>0</v>
      </c>
      <c r="F16" s="13" t="n">
        <v>600000</v>
      </c>
      <c r="G16" s="14" t="n">
        <f aca="false">G15+E16-F16</f>
        <v>7750000</v>
      </c>
    </row>
    <row r="17" customFormat="false" ht="15" hidden="false" customHeight="true" outlineLevel="0" collapsed="false">
      <c r="A17" s="10" t="n">
        <v>14</v>
      </c>
      <c r="B17" s="11" t="n">
        <v>46250</v>
      </c>
      <c r="C17" s="12" t="s">
        <v>42</v>
      </c>
      <c r="D17" s="12" t="s">
        <v>19</v>
      </c>
      <c r="E17" s="13" t="n">
        <v>1400000</v>
      </c>
      <c r="F17" s="13" t="n">
        <v>0</v>
      </c>
      <c r="G17" s="14" t="n">
        <f aca="false">G16+E17-F17</f>
        <v>9150000</v>
      </c>
    </row>
    <row r="18" customFormat="false" ht="15" hidden="false" customHeight="true" outlineLevel="0" collapsed="false">
      <c r="A18" s="10" t="n">
        <v>15</v>
      </c>
      <c r="B18" s="11" t="n">
        <v>46252</v>
      </c>
      <c r="C18" s="12" t="s">
        <v>50</v>
      </c>
      <c r="D18" s="12" t="s">
        <v>30</v>
      </c>
      <c r="E18" s="13" t="n">
        <v>0</v>
      </c>
      <c r="F18" s="13" t="n">
        <v>500000</v>
      </c>
      <c r="G18" s="14" t="n">
        <f aca="false">G17+E18-F18</f>
        <v>8650000</v>
      </c>
    </row>
    <row r="19" customFormat="false" ht="15" hidden="false" customHeight="true" outlineLevel="0" collapsed="false">
      <c r="A19" s="10" t="n">
        <v>16</v>
      </c>
      <c r="B19" s="11" t="n">
        <v>46254</v>
      </c>
      <c r="C19" s="12" t="s">
        <v>42</v>
      </c>
      <c r="D19" s="12" t="s">
        <v>19</v>
      </c>
      <c r="E19" s="13" t="n">
        <v>1950000</v>
      </c>
      <c r="F19" s="13" t="n">
        <v>0</v>
      </c>
      <c r="G19" s="14" t="n">
        <f aca="false">G18+E19-F19</f>
        <v>10600000</v>
      </c>
    </row>
    <row r="20" customFormat="false" ht="15" hidden="false" customHeight="true" outlineLevel="0" collapsed="false">
      <c r="A20" s="10" t="n">
        <v>17</v>
      </c>
      <c r="B20" s="11" t="n">
        <v>46256</v>
      </c>
      <c r="C20" s="12" t="s">
        <v>51</v>
      </c>
      <c r="D20" s="12" t="s">
        <v>29</v>
      </c>
      <c r="E20" s="13" t="n">
        <v>0</v>
      </c>
      <c r="F20" s="13" t="n">
        <v>250000</v>
      </c>
      <c r="G20" s="14" t="n">
        <f aca="false">G19+E20-F20</f>
        <v>10350000</v>
      </c>
    </row>
    <row r="21" customFormat="false" ht="15" hidden="false" customHeight="true" outlineLevel="0" collapsed="false">
      <c r="A21" s="10" t="n">
        <v>18</v>
      </c>
      <c r="B21" s="11" t="n">
        <v>46259</v>
      </c>
      <c r="C21" s="12" t="s">
        <v>42</v>
      </c>
      <c r="D21" s="12" t="s">
        <v>19</v>
      </c>
      <c r="E21" s="13" t="n">
        <v>2200000</v>
      </c>
      <c r="F21" s="13" t="n">
        <v>0</v>
      </c>
      <c r="G21" s="14" t="n">
        <f aca="false">G20+E21-F21</f>
        <v>12550000</v>
      </c>
    </row>
    <row r="22" customFormat="false" ht="15" hidden="false" customHeight="true" outlineLevel="0" collapsed="false">
      <c r="D22" s="15" t="s">
        <v>52</v>
      </c>
      <c r="E22" s="16" t="n">
        <f aca="false">SUM(E4:E21)</f>
        <v>14700000</v>
      </c>
      <c r="F22" s="16" t="n">
        <f aca="false">SUM(F4:F21)</f>
        <v>7150000</v>
      </c>
      <c r="G22" s="16" t="n">
        <f aca="false">G21</f>
        <v>12550000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3" min="2" style="1" width="20"/>
    <col collapsed="false" customWidth="true" hidden="false" outlineLevel="0" max="4" min="4" style="1" width="18"/>
    <col collapsed="false" customWidth="true" hidden="false" outlineLevel="0" max="5" min="5" style="1" width="20"/>
  </cols>
  <sheetData>
    <row r="1" customFormat="false" ht="17.25" hidden="false" customHeight="true" outlineLevel="0" collapsed="false">
      <c r="A1" s="2" t="s">
        <v>53</v>
      </c>
    </row>
    <row r="3" customFormat="false" ht="26.25" hidden="false" customHeight="true" outlineLevel="0" collapsed="false">
      <c r="A3" s="9" t="s">
        <v>54</v>
      </c>
      <c r="B3" s="9" t="s">
        <v>55</v>
      </c>
      <c r="C3" s="9" t="s">
        <v>56</v>
      </c>
      <c r="D3" s="9" t="s">
        <v>57</v>
      </c>
      <c r="E3" s="9" t="s">
        <v>58</v>
      </c>
    </row>
    <row r="4" customFormat="false" ht="15" hidden="false" customHeight="true" outlineLevel="0" collapsed="false">
      <c r="A4" s="12" t="s">
        <v>59</v>
      </c>
      <c r="B4" s="14" t="n">
        <f aca="false">SUMIFS('Buku Kas'!$E$4:$E$21,'Buku Kas'!$B$4:$B$21,"&gt;="&amp;DATE(2026,7+1,1),'Buku Kas'!$B$4:$B$21,"&lt;"&amp;DATE(2026,8+1,1))</f>
        <v>14700000</v>
      </c>
      <c r="C4" s="14" t="n">
        <f aca="false">SUMIFS('Buku Kas'!$F$4:$F$21,'Buku Kas'!$B$4:$B$21,"&gt;="&amp;DATE(2026,7+1,1),'Buku Kas'!$B$4:$B$21,"&lt;"&amp;DATE(2026,8+1,1))</f>
        <v>7150000</v>
      </c>
      <c r="D4" s="14" t="n">
        <f aca="false">B4-C4</f>
        <v>7550000</v>
      </c>
      <c r="E4" s="17" t="n">
        <f aca="false">'Buku Kas'!$E$1+D4</f>
        <v>12550000</v>
      </c>
    </row>
    <row r="5" customFormat="false" ht="15" hidden="false" customHeight="true" outlineLevel="0" collapsed="false">
      <c r="A5" s="12" t="s">
        <v>60</v>
      </c>
      <c r="B5" s="14" t="n">
        <f aca="false">SUMIFS('Buku Kas'!$E$4:$E$21,'Buku Kas'!$B$4:$B$21,"&gt;="&amp;DATE(2026,7+2,1),'Buku Kas'!$B$4:$B$21,"&lt;"&amp;DATE(2026,8+2,1))</f>
        <v>0</v>
      </c>
      <c r="C5" s="14" t="n">
        <f aca="false">SUMIFS('Buku Kas'!$F$4:$F$21,'Buku Kas'!$B$4:$B$21,"&gt;="&amp;DATE(2026,7+2,1),'Buku Kas'!$B$4:$B$21,"&lt;"&amp;DATE(2026,8+2,1))</f>
        <v>0</v>
      </c>
      <c r="D5" s="14" t="n">
        <f aca="false">B5-C5</f>
        <v>0</v>
      </c>
      <c r="E5" s="17" t="n">
        <f aca="false">E4+D5</f>
        <v>12550000</v>
      </c>
    </row>
    <row r="6" customFormat="false" ht="15" hidden="false" customHeight="true" outlineLevel="0" collapsed="false">
      <c r="A6" s="12" t="s">
        <v>61</v>
      </c>
      <c r="B6" s="14" t="n">
        <f aca="false">SUMIFS('Buku Kas'!$E$4:$E$21,'Buku Kas'!$B$4:$B$21,"&gt;="&amp;DATE(2026,7+3,1),'Buku Kas'!$B$4:$B$21,"&lt;"&amp;DATE(2026,8+3,1))</f>
        <v>0</v>
      </c>
      <c r="C6" s="14" t="n">
        <f aca="false">SUMIFS('Buku Kas'!$F$4:$F$21,'Buku Kas'!$B$4:$B$21,"&gt;="&amp;DATE(2026,7+3,1),'Buku Kas'!$B$4:$B$21,"&lt;"&amp;DATE(2026,8+3,1))</f>
        <v>0</v>
      </c>
      <c r="D6" s="14" t="n">
        <f aca="false">B6-C6</f>
        <v>0</v>
      </c>
      <c r="E6" s="17" t="n">
        <f aca="false">E5+D6</f>
        <v>12550000</v>
      </c>
    </row>
    <row r="8" customFormat="false" ht="15" hidden="false" customHeight="true" outlineLevel="0" collapsed="false">
      <c r="A8" s="18" t="s">
        <v>62</v>
      </c>
      <c r="B8" s="18"/>
      <c r="C8" s="18"/>
      <c r="D8" s="18"/>
      <c r="E8" s="18"/>
    </row>
  </sheetData>
  <mergeCells count="1">
    <mergeCell ref="A8:E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20"/>
  </cols>
  <sheetData>
    <row r="1" customFormat="false" ht="17.25" hidden="false" customHeight="true" outlineLevel="0" collapsed="false">
      <c r="A1" s="2" t="s">
        <v>63</v>
      </c>
    </row>
    <row r="3" customFormat="false" ht="15" hidden="false" customHeight="true" outlineLevel="0" collapsed="false">
      <c r="A3" s="15" t="s">
        <v>64</v>
      </c>
      <c r="B3" s="14" t="n">
        <f aca="false">'Buku Kas'!G21</f>
        <v>12550000</v>
      </c>
    </row>
    <row r="4" customFormat="false" ht="15" hidden="false" customHeight="true" outlineLevel="0" collapsed="false">
      <c r="A4" s="15" t="s">
        <v>65</v>
      </c>
      <c r="B4" s="14" t="n">
        <f aca="false">'Buku Kas'!E22</f>
        <v>14700000</v>
      </c>
    </row>
    <row r="5" customFormat="false" ht="15" hidden="false" customHeight="true" outlineLevel="0" collapsed="false">
      <c r="A5" s="15" t="s">
        <v>66</v>
      </c>
      <c r="B5" s="14" t="n">
        <f aca="false">'Buku Kas'!F22</f>
        <v>7150000</v>
      </c>
    </row>
    <row r="6" customFormat="false" ht="15" hidden="false" customHeight="true" outlineLevel="0" collapsed="false">
      <c r="A6" s="15" t="s">
        <v>67</v>
      </c>
      <c r="B6" s="10" t="n">
        <f aca="false">COUNTA('Buku Kas'!C4:C21)</f>
        <v>18</v>
      </c>
    </row>
    <row r="10" customFormat="false" ht="26.25" hidden="false" customHeight="true" outlineLevel="0" collapsed="false">
      <c r="A10" s="9" t="s">
        <v>54</v>
      </c>
      <c r="B10" s="9" t="s">
        <v>68</v>
      </c>
      <c r="C10" s="9" t="s">
        <v>69</v>
      </c>
    </row>
    <row r="11" customFormat="false" ht="15" hidden="false" customHeight="true" outlineLevel="0" collapsed="false">
      <c r="A11" s="19" t="str">
        <f aca="false">'Rekap Bulanan'!A4</f>
        <v>Agustus 2026</v>
      </c>
      <c r="B11" s="20" t="n">
        <f aca="false">'Rekap Bulanan'!B4</f>
        <v>14700000</v>
      </c>
      <c r="C11" s="20" t="n">
        <f aca="false">'Rekap Bulanan'!C4</f>
        <v>7150000</v>
      </c>
    </row>
    <row r="12" customFormat="false" ht="15" hidden="false" customHeight="true" outlineLevel="0" collapsed="false">
      <c r="A12" s="19" t="str">
        <f aca="false">'Rekap Bulanan'!A5</f>
        <v>September 2026</v>
      </c>
      <c r="B12" s="20" t="n">
        <f aca="false">'Rekap Bulanan'!B5</f>
        <v>0</v>
      </c>
      <c r="C12" s="20" t="n">
        <f aca="false">'Rekap Bulanan'!C5</f>
        <v>0</v>
      </c>
    </row>
    <row r="13" customFormat="false" ht="15" hidden="false" customHeight="true" outlineLevel="0" collapsed="false">
      <c r="A13" s="19" t="str">
        <f aca="false">'Rekap Bulanan'!A6</f>
        <v>Oktober 2026</v>
      </c>
      <c r="B13" s="20" t="n">
        <f aca="false">'Rekap Bulanan'!B6</f>
        <v>0</v>
      </c>
      <c r="C13" s="20" t="n">
        <f aca="false">'Rekap Bulanan'!C6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2026-08-11T23:00:40Z</dcterms:created>
  <dc:creator>openpyxl</dc:creator>
  <dc:description/>
  <dc:language>en-US</dc:language>
  <cp:lastModifiedBy/>
  <dcterms:modified xsi:type="dcterms:W3CDTF">2026-08-11T23:01:03Z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