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Transaksi Penjualan" sheetId="2" state="visible" r:id="rId4"/>
    <sheet name="Pengeluaran Operasional" sheetId="3" state="visible" r:id="rId5"/>
    <sheet name="Rekap Penjualan per Kategori" sheetId="4" state="visible" r:id="rId6"/>
    <sheet name="Ringkasan Bulanan (Laba Rugi)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<sst xmlns="http://schemas.openxmlformats.org/spreadsheetml/2006/main" count="132" uniqueCount="87">
  <si>
    <t xml:space="preserve">Template Laporan Bulanan UKM/Perusahaan 2026</t>
  </si>
  <si>
    <t xml:space="preserve">Tentang File Ini</t>
  </si>
  <si>
    <t xml:space="preserve">File ini adalah laporan bulanan BISNIS (omzet, pengeluaran, laba kotor) untuk UKM/perusahaan</t>
  </si>
  <si>
    <t xml:space="preserve">kecil-menengah — bukan laporan aktivitas kerja tim. Cocok untuk pemilik usaha, kasir, atau</t>
  </si>
  <si>
    <t xml:space="preserve">admin yang perlu menyusun laporan penjualan bulanan sederhana namun otomatis.</t>
  </si>
  <si>
    <t xml:space="preserve">Cara Pakai</t>
  </si>
  <si>
    <t xml:space="preserve">1. Buka sheet 'Transaksi Penjualan', catat setiap penjualan di kolom KUNING (Tanggal, Produk,</t>
  </si>
  <si>
    <t xml:space="preserve">   Kategori, Jumlah, Harga Satuan). Total per transaksi terhitung otomatis.</t>
  </si>
  <si>
    <t xml:space="preserve">2. Buka sheet 'Pengeluaran Operasional', catat biaya bulan berjalan (sewa, listrik, bahan baku,</t>
  </si>
  <si>
    <t xml:space="preserve">   gaji, dll) di kolom KUNING.</t>
  </si>
  <si>
    <t xml:space="preserve">3. Buka sheet 'Rekap Penjualan per Kategori' untuk melihat kategori produk paling laris otomatis.</t>
  </si>
  <si>
    <t xml:space="preserve">4. Buka sheet 'Ringkasan Bulanan (Laba Rugi Sederhana)' untuk laporan siap dipresentasikan:</t>
  </si>
  <si>
    <t xml:space="preserve">   total omzet, total pengeluaran, laba kotor, dan perbandingan pertumbuhan vs bulan lalu.</t>
  </si>
  <si>
    <t xml:space="preserve">Legenda Warna</t>
  </si>
  <si>
    <t xml:space="preserve">Kotak KUNING = input yang boleh diubah</t>
  </si>
  <si>
    <t xml:space="preserve">Kotak HIJAU = hasil perhitungan otomatis (jangan diedit, berisi rumus)</t>
  </si>
  <si>
    <t xml:space="preserve">Catatan</t>
  </si>
  <si>
    <t xml:space="preserve">Ini adalah laporan laba rugi SEDERHANA untuk kebutuhan pemantauan bulanan cepat, bukan</t>
  </si>
  <si>
    <t xml:space="preserve">pengganti laporan keuangan lengkap sesuai standar akuntansi (SAK ETAP/PSAK) untuk keperluan</t>
  </si>
  <si>
    <t xml:space="preserve">audit atau perpajakan formal.</t>
  </si>
  <si>
    <t xml:space="preserve">Transaksi Penjualan - Agustus 2026</t>
  </si>
  <si>
    <t xml:space="preserve">Tanggal</t>
  </si>
  <si>
    <t xml:space="preserve">Produk</t>
  </si>
  <si>
    <t xml:space="preserve">Kategori</t>
  </si>
  <si>
    <t xml:space="preserve">Jumlah</t>
  </si>
  <si>
    <t xml:space="preserve">Harga Satuan</t>
  </si>
  <si>
    <t xml:space="preserve">Total</t>
  </si>
  <si>
    <t xml:space="preserve">2026-08-01</t>
  </si>
  <si>
    <t xml:space="preserve">Nasi Goreng Spesial</t>
  </si>
  <si>
    <t xml:space="preserve">Makanan</t>
  </si>
  <si>
    <t xml:space="preserve">Es Teh Manis</t>
  </si>
  <si>
    <t xml:space="preserve">Minuman</t>
  </si>
  <si>
    <t xml:space="preserve">2026-08-02</t>
  </si>
  <si>
    <t xml:space="preserve">Ayam Geprek</t>
  </si>
  <si>
    <t xml:space="preserve">2026-08-03</t>
  </si>
  <si>
    <t xml:space="preserve">Kopi Susu</t>
  </si>
  <si>
    <t xml:space="preserve">2026-08-04</t>
  </si>
  <si>
    <t xml:space="preserve">Keripik Singkong</t>
  </si>
  <si>
    <t xml:space="preserve">Snack</t>
  </si>
  <si>
    <t xml:space="preserve">2026-08-05</t>
  </si>
  <si>
    <t xml:space="preserve">Kaos Logo Toko</t>
  </si>
  <si>
    <t xml:space="preserve">Merchandise</t>
  </si>
  <si>
    <t xml:space="preserve">2026-08-06</t>
  </si>
  <si>
    <t xml:space="preserve">2026-08-08</t>
  </si>
  <si>
    <t xml:space="preserve">Es Jeruk</t>
  </si>
  <si>
    <t xml:space="preserve">2026-08-09</t>
  </si>
  <si>
    <t xml:space="preserve">Mie Ayam</t>
  </si>
  <si>
    <t xml:space="preserve">2026-08-10</t>
  </si>
  <si>
    <t xml:space="preserve">2026-08-11</t>
  </si>
  <si>
    <t xml:space="preserve">2026-08-12</t>
  </si>
  <si>
    <t xml:space="preserve">2026-08-14</t>
  </si>
  <si>
    <t xml:space="preserve">Topi Logo Toko</t>
  </si>
  <si>
    <t xml:space="preserve">2026-08-15</t>
  </si>
  <si>
    <t xml:space="preserve">2026-08-16</t>
  </si>
  <si>
    <t xml:space="preserve">2026-08-18</t>
  </si>
  <si>
    <t xml:space="preserve">Kacang Bawang</t>
  </si>
  <si>
    <t xml:space="preserve">2026-08-19</t>
  </si>
  <si>
    <t xml:space="preserve">2026-08-20</t>
  </si>
  <si>
    <t xml:space="preserve">2026-08-22</t>
  </si>
  <si>
    <t xml:space="preserve">2026-08-24</t>
  </si>
  <si>
    <t xml:space="preserve">Pengeluaran Operasional - Agustus 2026</t>
  </si>
  <si>
    <t xml:space="preserve">Uraian</t>
  </si>
  <si>
    <t xml:space="preserve">Sewa tempat bulan Agustus</t>
  </si>
  <si>
    <t xml:space="preserve">Belanja bahan baku minggu 1</t>
  </si>
  <si>
    <t xml:space="preserve">Listrik dan air</t>
  </si>
  <si>
    <t xml:space="preserve">Belanja bahan baku minggu 2</t>
  </si>
  <si>
    <t xml:space="preserve">Gaji 2 karyawan</t>
  </si>
  <si>
    <t xml:space="preserve">Belanja bahan baku minggu 3</t>
  </si>
  <si>
    <t xml:space="preserve">Gas dan kebutuhan dapur</t>
  </si>
  <si>
    <t xml:space="preserve">2026-08-23</t>
  </si>
  <si>
    <t xml:space="preserve">Belanja bahan baku minggu 4</t>
  </si>
  <si>
    <t xml:space="preserve">2026-08-28</t>
  </si>
  <si>
    <t xml:space="preserve">Internet dan pulsa</t>
  </si>
  <si>
    <t xml:space="preserve">Rekap Penjualan per Kategori Produk</t>
  </si>
  <si>
    <t xml:space="preserve">Jumlah Terjual</t>
  </si>
  <si>
    <t xml:space="preserve">Total Omzet</t>
  </si>
  <si>
    <t xml:space="preserve">% dari Omzet</t>
  </si>
  <si>
    <t xml:space="preserve">TOTAL</t>
  </si>
  <si>
    <t xml:space="preserve">LAPORAN LABA RUGI SEDERHANA</t>
  </si>
  <si>
    <t xml:space="preserve">Warung Berkah Jaya - Agustus 2026</t>
  </si>
  <si>
    <t xml:space="preserve">Total Omzet Penjualan</t>
  </si>
  <si>
    <t xml:space="preserve">Total Pengeluaran Operasional</t>
  </si>
  <si>
    <t xml:space="preserve">LABA KOTOR BULAN INI</t>
  </si>
  <si>
    <t xml:space="preserve">Omzet Bulan Lalu (Juli, untuk perbandingan)</t>
  </si>
  <si>
    <t xml:space="preserve">Pertumbuhan Omzet vs Bulan Lalu</t>
  </si>
  <si>
    <t xml:space="preserve">Rincian Omzet per Kategori</t>
  </si>
  <si>
    <t xml:space="preserve">Catatan: laporan ini otomatis mengambil data dari sheet Transaksi Penjualan dan Pengeluaran Operasional.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</si>
</sst>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General"/>
    <numFmt numFmtId="167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9A341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9A3412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12"/>
      <color rgb="FF9A3412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9A3412"/>
        <bgColor rgb="FFC2410C"/>
      </patternFill>
    </fill>
    <fill>
      <patternFill patternType="solid">
        <fgColor rgb="FFC2410C"/>
        <bgColor rgb="FF9A3412"/>
      </patternFill>
    </fill>
    <fill>
      <patternFill patternType="solid">
        <fgColor rgb="FFFFFFCC"/>
        <bgColor rgb="FFFFEDD5"/>
      </patternFill>
    </fill>
    <fill>
      <patternFill patternType="solid">
        <fgColor rgb="FFD1FAE5"/>
        <bgColor rgb="FFCCFFFF"/>
      </patternFill>
    </fill>
    <fill>
      <patternFill patternType="solid">
        <fgColor rgb="FFFFEDD5"/>
        <bgColor rgb="FFFFFFCC"/>
      </patternFill>
    </fill>
    <fill>
      <patternFill patternType="solid">
        <fgColor rgb="FFFED7AA"/>
        <bgColor rgb="FFFFEDD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C2410C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1FAE5"/>
      <rgbColor rgb="FFFFEDD5"/>
      <rgbColor rgb="FF99CCFF"/>
      <rgbColor rgb="FFFF99CC"/>
      <rgbColor rgb="FFCC99FF"/>
      <rgbColor rgb="FFFED7AA"/>
      <rgbColor rgb="FF3366FF"/>
      <rgbColor rgb="FF33CCCC"/>
      <rgbColor rgb="FF99CC00"/>
      <rgbColor rgb="FFFFCC00"/>
      <rgbColor rgb="FFFF9900"/>
      <rgbColor rgb="FFFF6600"/>
      <rgbColor rgb="FF64748B"/>
      <rgbColor rgb="FF94A3B8"/>
      <rgbColor rgb="FF003366"/>
      <rgbColor rgb="FF339966"/>
      <rgbColor rgb="FF003300"/>
      <rgbColor rgb="FF333300"/>
      <rgbColor rgb="FF9A3412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/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 t="s">
        <v>12</v>
      </c>
    </row>
    <row r="17" customFormat="false" ht="15" hidden="false" customHeight="false" outlineLevel="0" collapsed="false">
      <c r="B17" s="2"/>
    </row>
    <row r="18" customFormat="false" ht="15" hidden="false" customHeight="false" outlineLevel="0" collapsed="false">
      <c r="B18" s="3" t="s">
        <v>13</v>
      </c>
    </row>
    <row r="19" customFormat="false" ht="15" hidden="false" customHeight="false" outlineLevel="0" collapsed="false">
      <c r="B19" s="2" t="s">
        <v>14</v>
      </c>
    </row>
    <row r="20" customFormat="false" ht="15" hidden="false" customHeight="false" outlineLevel="0" collapsed="false">
      <c r="B20" s="2" t="s">
        <v>15</v>
      </c>
    </row>
    <row r="21" customFormat="false" ht="15" hidden="false" customHeight="false" outlineLevel="0" collapsed="false">
      <c r="B21" s="2"/>
    </row>
    <row r="22" customFormat="false" ht="15" hidden="false" customHeight="false" outlineLevel="0" collapsed="false">
      <c r="B22" s="3" t="s">
        <v>16</v>
      </c>
    </row>
    <row r="23" customFormat="false" ht="15" hidden="false" customHeight="false" outlineLevel="0" collapsed="false">
      <c r="B23" s="2" t="s">
        <v>17</v>
      </c>
    </row>
    <row r="24" customFormat="false" ht="15" hidden="false" customHeight="false" outlineLevel="0" collapsed="false">
      <c r="B24" s="2" t="s">
        <v>18</v>
      </c>
    </row>
    <row r="25" customFormat="false" ht="15" hidden="false" customHeight="false" outlineLevel="0" collapsed="false">
      <c r="B25" s="2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3"/>
    <col collapsed="false" customWidth="true" hidden="false" outlineLevel="0" max="3" min="3" style="0" width="20"/>
    <col collapsed="false" customWidth="true" hidden="false" outlineLevel="0" max="4" min="4" style="0" width="16"/>
    <col collapsed="false" customWidth="true" hidden="false" outlineLevel="0" max="5" min="5" style="0" width="10"/>
    <col collapsed="false" customWidth="true" hidden="false" outlineLevel="0" max="7" min="6" style="0" width="16"/>
  </cols>
  <sheetData>
    <row r="2" customFormat="false" ht="25.5" hidden="false" customHeight="true" outlineLevel="0" collapsed="false">
      <c r="B2" s="4" t="s">
        <v>20</v>
      </c>
      <c r="C2" s="4"/>
      <c r="D2" s="4"/>
      <c r="E2" s="4"/>
      <c r="F2" s="4"/>
      <c r="G2" s="4"/>
    </row>
    <row r="4" customFormat="false" ht="15" hidden="false" customHeight="false" outlineLevel="0" collapsed="false">
      <c r="B4" s="5" t="s">
        <v>21</v>
      </c>
      <c r="C4" s="5" t="s">
        <v>22</v>
      </c>
      <c r="D4" s="5" t="s">
        <v>23</v>
      </c>
      <c r="E4" s="5" t="s">
        <v>24</v>
      </c>
      <c r="F4" s="5" t="s">
        <v>25</v>
      </c>
      <c r="G4" s="5" t="s">
        <v>26</v>
      </c>
    </row>
    <row r="5" customFormat="false" ht="15" hidden="false" customHeight="false" outlineLevel="0" collapsed="false">
      <c r="B5" s="6" t="s">
        <v>27</v>
      </c>
      <c r="C5" s="7" t="s">
        <v>28</v>
      </c>
      <c r="D5" s="6" t="s">
        <v>29</v>
      </c>
      <c r="E5" s="6" t="n">
        <v>125</v>
      </c>
      <c r="F5" s="8" t="n">
        <v>18000</v>
      </c>
      <c r="G5" s="9" t="n">
        <f aca="false">E5*F5</f>
        <v>2250000</v>
      </c>
    </row>
    <row r="6" customFormat="false" ht="15" hidden="false" customHeight="false" outlineLevel="0" collapsed="false">
      <c r="B6" s="6" t="s">
        <v>27</v>
      </c>
      <c r="C6" s="7" t="s">
        <v>30</v>
      </c>
      <c r="D6" s="6" t="s">
        <v>31</v>
      </c>
      <c r="E6" s="6" t="n">
        <v>200</v>
      </c>
      <c r="F6" s="8" t="n">
        <v>5000</v>
      </c>
      <c r="G6" s="9" t="n">
        <f aca="false">E6*F6</f>
        <v>1000000</v>
      </c>
    </row>
    <row r="7" customFormat="false" ht="15" hidden="false" customHeight="false" outlineLevel="0" collapsed="false">
      <c r="B7" s="6" t="s">
        <v>32</v>
      </c>
      <c r="C7" s="7" t="s">
        <v>33</v>
      </c>
      <c r="D7" s="6" t="s">
        <v>29</v>
      </c>
      <c r="E7" s="6" t="n">
        <v>150</v>
      </c>
      <c r="F7" s="8" t="n">
        <v>20000</v>
      </c>
      <c r="G7" s="9" t="n">
        <f aca="false">E7*F7</f>
        <v>3000000</v>
      </c>
    </row>
    <row r="8" customFormat="false" ht="15" hidden="false" customHeight="false" outlineLevel="0" collapsed="false">
      <c r="B8" s="6" t="s">
        <v>34</v>
      </c>
      <c r="C8" s="7" t="s">
        <v>35</v>
      </c>
      <c r="D8" s="6" t="s">
        <v>31</v>
      </c>
      <c r="E8" s="6" t="n">
        <v>110</v>
      </c>
      <c r="F8" s="8" t="n">
        <v>15000</v>
      </c>
      <c r="G8" s="9" t="n">
        <f aca="false">E8*F8</f>
        <v>1650000</v>
      </c>
    </row>
    <row r="9" customFormat="false" ht="15" hidden="false" customHeight="false" outlineLevel="0" collapsed="false">
      <c r="B9" s="6" t="s">
        <v>36</v>
      </c>
      <c r="C9" s="7" t="s">
        <v>37</v>
      </c>
      <c r="D9" s="6" t="s">
        <v>38</v>
      </c>
      <c r="E9" s="6" t="n">
        <v>90</v>
      </c>
      <c r="F9" s="8" t="n">
        <v>10000</v>
      </c>
      <c r="G9" s="9" t="n">
        <f aca="false">E9*F9</f>
        <v>900000</v>
      </c>
    </row>
    <row r="10" customFormat="false" ht="15" hidden="false" customHeight="false" outlineLevel="0" collapsed="false">
      <c r="B10" s="6" t="s">
        <v>39</v>
      </c>
      <c r="C10" s="7" t="s">
        <v>40</v>
      </c>
      <c r="D10" s="6" t="s">
        <v>41</v>
      </c>
      <c r="E10" s="6" t="n">
        <v>25</v>
      </c>
      <c r="F10" s="8" t="n">
        <v>75000</v>
      </c>
      <c r="G10" s="9" t="n">
        <f aca="false">E10*F10</f>
        <v>1875000</v>
      </c>
    </row>
    <row r="11" customFormat="false" ht="15" hidden="false" customHeight="false" outlineLevel="0" collapsed="false">
      <c r="B11" s="6" t="s">
        <v>42</v>
      </c>
      <c r="C11" s="7" t="s">
        <v>28</v>
      </c>
      <c r="D11" s="6" t="s">
        <v>29</v>
      </c>
      <c r="E11" s="6" t="n">
        <v>140</v>
      </c>
      <c r="F11" s="8" t="n">
        <v>18000</v>
      </c>
      <c r="G11" s="9" t="n">
        <f aca="false">E11*F11</f>
        <v>2520000</v>
      </c>
    </row>
    <row r="12" customFormat="false" ht="15" hidden="false" customHeight="false" outlineLevel="0" collapsed="false">
      <c r="B12" s="6" t="s">
        <v>43</v>
      </c>
      <c r="C12" s="7" t="s">
        <v>44</v>
      </c>
      <c r="D12" s="6" t="s">
        <v>31</v>
      </c>
      <c r="E12" s="6" t="n">
        <v>175</v>
      </c>
      <c r="F12" s="8" t="n">
        <v>6000</v>
      </c>
      <c r="G12" s="9" t="n">
        <f aca="false">E12*F12</f>
        <v>1050000</v>
      </c>
    </row>
    <row r="13" customFormat="false" ht="15" hidden="false" customHeight="false" outlineLevel="0" collapsed="false">
      <c r="B13" s="6" t="s">
        <v>45</v>
      </c>
      <c r="C13" s="7" t="s">
        <v>46</v>
      </c>
      <c r="D13" s="6" t="s">
        <v>29</v>
      </c>
      <c r="E13" s="6" t="n">
        <v>160</v>
      </c>
      <c r="F13" s="8" t="n">
        <v>17000</v>
      </c>
      <c r="G13" s="9" t="n">
        <f aca="false">E13*F13</f>
        <v>2720000</v>
      </c>
    </row>
    <row r="14" customFormat="false" ht="15" hidden="false" customHeight="false" outlineLevel="0" collapsed="false">
      <c r="B14" s="6" t="s">
        <v>47</v>
      </c>
      <c r="C14" s="7" t="s">
        <v>35</v>
      </c>
      <c r="D14" s="6" t="s">
        <v>31</v>
      </c>
      <c r="E14" s="6" t="n">
        <v>130</v>
      </c>
      <c r="F14" s="8" t="n">
        <v>15000</v>
      </c>
      <c r="G14" s="9" t="n">
        <f aca="false">E14*F14</f>
        <v>1950000</v>
      </c>
    </row>
    <row r="15" customFormat="false" ht="15" hidden="false" customHeight="false" outlineLevel="0" collapsed="false">
      <c r="B15" s="6" t="s">
        <v>48</v>
      </c>
      <c r="C15" s="7" t="s">
        <v>37</v>
      </c>
      <c r="D15" s="6" t="s">
        <v>38</v>
      </c>
      <c r="E15" s="6" t="n">
        <v>100</v>
      </c>
      <c r="F15" s="8" t="n">
        <v>10000</v>
      </c>
      <c r="G15" s="9" t="n">
        <f aca="false">E15*F15</f>
        <v>1000000</v>
      </c>
    </row>
    <row r="16" customFormat="false" ht="15" hidden="false" customHeight="false" outlineLevel="0" collapsed="false">
      <c r="B16" s="6" t="s">
        <v>49</v>
      </c>
      <c r="C16" s="7" t="s">
        <v>33</v>
      </c>
      <c r="D16" s="6" t="s">
        <v>29</v>
      </c>
      <c r="E16" s="6" t="n">
        <v>135</v>
      </c>
      <c r="F16" s="8" t="n">
        <v>20000</v>
      </c>
      <c r="G16" s="9" t="n">
        <f aca="false">E16*F16</f>
        <v>2700000</v>
      </c>
    </row>
    <row r="17" customFormat="false" ht="15" hidden="false" customHeight="false" outlineLevel="0" collapsed="false">
      <c r="B17" s="6" t="s">
        <v>50</v>
      </c>
      <c r="C17" s="7" t="s">
        <v>51</v>
      </c>
      <c r="D17" s="6" t="s">
        <v>41</v>
      </c>
      <c r="E17" s="6" t="n">
        <v>40</v>
      </c>
      <c r="F17" s="8" t="n">
        <v>45000</v>
      </c>
      <c r="G17" s="9" t="n">
        <f aca="false">E17*F17</f>
        <v>1800000</v>
      </c>
    </row>
    <row r="18" customFormat="false" ht="15" hidden="false" customHeight="false" outlineLevel="0" collapsed="false">
      <c r="B18" s="6" t="s">
        <v>52</v>
      </c>
      <c r="C18" s="7" t="s">
        <v>30</v>
      </c>
      <c r="D18" s="6" t="s">
        <v>31</v>
      </c>
      <c r="E18" s="6" t="n">
        <v>190</v>
      </c>
      <c r="F18" s="8" t="n">
        <v>5000</v>
      </c>
      <c r="G18" s="9" t="n">
        <f aca="false">E18*F18</f>
        <v>950000</v>
      </c>
    </row>
    <row r="19" customFormat="false" ht="15" hidden="false" customHeight="false" outlineLevel="0" collapsed="false">
      <c r="B19" s="6" t="s">
        <v>53</v>
      </c>
      <c r="C19" s="7" t="s">
        <v>46</v>
      </c>
      <c r="D19" s="6" t="s">
        <v>29</v>
      </c>
      <c r="E19" s="6" t="n">
        <v>120</v>
      </c>
      <c r="F19" s="8" t="n">
        <v>17000</v>
      </c>
      <c r="G19" s="9" t="n">
        <f aca="false">E19*F19</f>
        <v>2040000</v>
      </c>
    </row>
    <row r="20" customFormat="false" ht="15" hidden="false" customHeight="false" outlineLevel="0" collapsed="false">
      <c r="B20" s="6" t="s">
        <v>54</v>
      </c>
      <c r="C20" s="7" t="s">
        <v>55</v>
      </c>
      <c r="D20" s="6" t="s">
        <v>38</v>
      </c>
      <c r="E20" s="6" t="n">
        <v>75</v>
      </c>
      <c r="F20" s="8" t="n">
        <v>8000</v>
      </c>
      <c r="G20" s="9" t="n">
        <f aca="false">E20*F20</f>
        <v>600000</v>
      </c>
    </row>
    <row r="21" customFormat="false" ht="15" hidden="false" customHeight="false" outlineLevel="0" collapsed="false">
      <c r="B21" s="6" t="s">
        <v>56</v>
      </c>
      <c r="C21" s="7" t="s">
        <v>35</v>
      </c>
      <c r="D21" s="6" t="s">
        <v>31</v>
      </c>
      <c r="E21" s="6" t="n">
        <v>150</v>
      </c>
      <c r="F21" s="8" t="n">
        <v>15000</v>
      </c>
      <c r="G21" s="9" t="n">
        <f aca="false">E21*F21</f>
        <v>2250000</v>
      </c>
    </row>
    <row r="22" customFormat="false" ht="15" hidden="false" customHeight="false" outlineLevel="0" collapsed="false">
      <c r="B22" s="6" t="s">
        <v>57</v>
      </c>
      <c r="C22" s="7" t="s">
        <v>28</v>
      </c>
      <c r="D22" s="6" t="s">
        <v>29</v>
      </c>
      <c r="E22" s="6" t="n">
        <v>130</v>
      </c>
      <c r="F22" s="8" t="n">
        <v>18000</v>
      </c>
      <c r="G22" s="9" t="n">
        <f aca="false">E22*F22</f>
        <v>2340000</v>
      </c>
    </row>
    <row r="23" customFormat="false" ht="15" hidden="false" customHeight="false" outlineLevel="0" collapsed="false">
      <c r="B23" s="6" t="s">
        <v>58</v>
      </c>
      <c r="C23" s="7" t="s">
        <v>44</v>
      </c>
      <c r="D23" s="6" t="s">
        <v>31</v>
      </c>
      <c r="E23" s="6" t="n">
        <v>165</v>
      </c>
      <c r="F23" s="8" t="n">
        <v>6000</v>
      </c>
      <c r="G23" s="9" t="n">
        <f aca="false">E23*F23</f>
        <v>990000</v>
      </c>
    </row>
    <row r="24" customFormat="false" ht="15" hidden="false" customHeight="false" outlineLevel="0" collapsed="false">
      <c r="B24" s="6" t="s">
        <v>59</v>
      </c>
      <c r="C24" s="7" t="s">
        <v>33</v>
      </c>
      <c r="D24" s="6" t="s">
        <v>29</v>
      </c>
      <c r="E24" s="6" t="n">
        <v>145</v>
      </c>
      <c r="F24" s="8" t="n">
        <v>20000</v>
      </c>
      <c r="G24" s="9" t="n">
        <f aca="false">E24*F24</f>
        <v>2900000</v>
      </c>
    </row>
  </sheetData>
  <mergeCells count="1">
    <mergeCell ref="B2:G2"/>
  </mergeCells>
  <dataValidations count="1">
    <dataValidation allowBlank="false" errorStyle="stop" operator="between" showDropDown="false" showErrorMessage="false" showInputMessage="false" sqref="D5:D39" type="list">
      <formula1>"Makanan,Minuman,Snack,Merchandise"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3"/>
    <col collapsed="false" customWidth="true" hidden="false" outlineLevel="0" max="3" min="3" style="0" width="28"/>
    <col collapsed="false" customWidth="true" hidden="false" outlineLevel="0" max="4" min="4" style="0" width="18"/>
  </cols>
  <sheetData>
    <row r="2" customFormat="false" ht="25.5" hidden="false" customHeight="true" outlineLevel="0" collapsed="false">
      <c r="B2" s="4" t="s">
        <v>60</v>
      </c>
      <c r="C2" s="4"/>
      <c r="D2" s="4"/>
    </row>
    <row r="4" customFormat="false" ht="15" hidden="false" customHeight="false" outlineLevel="0" collapsed="false">
      <c r="B4" s="5" t="s">
        <v>21</v>
      </c>
      <c r="C4" s="5" t="s">
        <v>61</v>
      </c>
      <c r="D4" s="5" t="s">
        <v>24</v>
      </c>
    </row>
    <row r="5" customFormat="false" ht="15" hidden="false" customHeight="false" outlineLevel="0" collapsed="false">
      <c r="B5" s="6" t="s">
        <v>27</v>
      </c>
      <c r="C5" s="7" t="s">
        <v>62</v>
      </c>
      <c r="D5" s="8" t="n">
        <v>3500000</v>
      </c>
    </row>
    <row r="6" customFormat="false" ht="15" hidden="false" customHeight="false" outlineLevel="0" collapsed="false">
      <c r="B6" s="6" t="s">
        <v>32</v>
      </c>
      <c r="C6" s="7" t="s">
        <v>63</v>
      </c>
      <c r="D6" s="8" t="n">
        <v>4200000</v>
      </c>
    </row>
    <row r="7" customFormat="false" ht="15" hidden="false" customHeight="false" outlineLevel="0" collapsed="false">
      <c r="B7" s="6" t="s">
        <v>39</v>
      </c>
      <c r="C7" s="7" t="s">
        <v>64</v>
      </c>
      <c r="D7" s="8" t="n">
        <v>850000</v>
      </c>
    </row>
    <row r="8" customFormat="false" ht="15" hidden="false" customHeight="false" outlineLevel="0" collapsed="false">
      <c r="B8" s="6" t="s">
        <v>45</v>
      </c>
      <c r="C8" s="7" t="s">
        <v>65</v>
      </c>
      <c r="D8" s="8" t="n">
        <v>3900000</v>
      </c>
    </row>
    <row r="9" customFormat="false" ht="15" hidden="false" customHeight="false" outlineLevel="0" collapsed="false">
      <c r="B9" s="6" t="s">
        <v>52</v>
      </c>
      <c r="C9" s="7" t="s">
        <v>66</v>
      </c>
      <c r="D9" s="8" t="n">
        <v>4500000</v>
      </c>
    </row>
    <row r="10" customFormat="false" ht="15" hidden="false" customHeight="false" outlineLevel="0" collapsed="false">
      <c r="B10" s="6" t="s">
        <v>53</v>
      </c>
      <c r="C10" s="7" t="s">
        <v>67</v>
      </c>
      <c r="D10" s="8" t="n">
        <v>4100000</v>
      </c>
    </row>
    <row r="11" customFormat="false" ht="15" hidden="false" customHeight="false" outlineLevel="0" collapsed="false">
      <c r="B11" s="6" t="s">
        <v>57</v>
      </c>
      <c r="C11" s="7" t="s">
        <v>68</v>
      </c>
      <c r="D11" s="8" t="n">
        <v>650000</v>
      </c>
    </row>
    <row r="12" customFormat="false" ht="15" hidden="false" customHeight="false" outlineLevel="0" collapsed="false">
      <c r="B12" s="6" t="s">
        <v>69</v>
      </c>
      <c r="C12" s="7" t="s">
        <v>70</v>
      </c>
      <c r="D12" s="8" t="n">
        <v>3800000</v>
      </c>
    </row>
    <row r="13" customFormat="false" ht="15" hidden="false" customHeight="false" outlineLevel="0" collapsed="false">
      <c r="B13" s="6" t="s">
        <v>71</v>
      </c>
      <c r="C13" s="7" t="s">
        <v>72</v>
      </c>
      <c r="D13" s="8" t="n">
        <v>300000</v>
      </c>
    </row>
  </sheetData>
  <mergeCells count="1">
    <mergeCell ref="B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4" min="4" style="0" width="16"/>
    <col collapsed="false" customWidth="true" hidden="false" outlineLevel="0" max="5" min="5" style="0" width="14"/>
  </cols>
  <sheetData>
    <row r="2" customFormat="false" ht="25.5" hidden="false" customHeight="true" outlineLevel="0" collapsed="false">
      <c r="B2" s="4" t="s">
        <v>73</v>
      </c>
      <c r="C2" s="4"/>
      <c r="D2" s="4"/>
      <c r="E2" s="4"/>
    </row>
    <row r="4" customFormat="false" ht="15" hidden="false" customHeight="false" outlineLevel="0" collapsed="false">
      <c r="B4" s="5" t="s">
        <v>23</v>
      </c>
      <c r="C4" s="5" t="s">
        <v>74</v>
      </c>
      <c r="D4" s="5" t="s">
        <v>75</v>
      </c>
      <c r="E4" s="5" t="s">
        <v>76</v>
      </c>
    </row>
    <row r="5" customFormat="false" ht="15" hidden="false" customHeight="false" outlineLevel="0" collapsed="false">
      <c r="B5" s="10" t="s">
        <v>29</v>
      </c>
      <c r="C5" s="11" t="n">
        <f aca="false">SUMIF('Transaksi Penjualan'!$D$5:$D$24,B5,'Transaksi Penjualan'!$E$5:$E$24)</f>
        <v>1105</v>
      </c>
      <c r="D5" s="9" t="n">
        <f aca="false">SUMIF('Transaksi Penjualan'!$D$5:$D$24,B5,'Transaksi Penjualan'!$G$5:$G$24)</f>
        <v>20470000</v>
      </c>
      <c r="E5" s="12" t="n">
        <f aca="false">D5/$D$10</f>
        <v>0.561052487323558</v>
      </c>
    </row>
    <row r="6" customFormat="false" ht="15" hidden="false" customHeight="false" outlineLevel="0" collapsed="false">
      <c r="B6" s="10" t="s">
        <v>31</v>
      </c>
      <c r="C6" s="11" t="n">
        <f aca="false">SUMIF('Transaksi Penjualan'!$D$5:$D$24,B6,'Transaksi Penjualan'!$E$5:$E$24)</f>
        <v>1120</v>
      </c>
      <c r="D6" s="9" t="n">
        <f aca="false">SUMIF('Transaksi Penjualan'!$D$5:$D$24,B6,'Transaksi Penjualan'!$G$5:$G$24)</f>
        <v>9840000</v>
      </c>
      <c r="E6" s="12" t="n">
        <f aca="false">D6/$D$10</f>
        <v>0.269699876661642</v>
      </c>
    </row>
    <row r="7" customFormat="false" ht="15" hidden="false" customHeight="false" outlineLevel="0" collapsed="false">
      <c r="B7" s="10" t="s">
        <v>38</v>
      </c>
      <c r="C7" s="11" t="n">
        <f aca="false">SUMIF('Transaksi Penjualan'!$D$5:$D$24,B7,'Transaksi Penjualan'!$E$5:$E$24)</f>
        <v>265</v>
      </c>
      <c r="D7" s="9" t="n">
        <f aca="false">SUMIF('Transaksi Penjualan'!$D$5:$D$24,B7,'Transaksi Penjualan'!$G$5:$G$24)</f>
        <v>2500000</v>
      </c>
      <c r="E7" s="12" t="n">
        <f aca="false">D7/$D$10</f>
        <v>0.0685213101274496</v>
      </c>
    </row>
    <row r="8" customFormat="false" ht="15" hidden="false" customHeight="false" outlineLevel="0" collapsed="false">
      <c r="B8" s="10" t="s">
        <v>41</v>
      </c>
      <c r="C8" s="11" t="n">
        <f aca="false">SUMIF('Transaksi Penjualan'!$D$5:$D$24,B8,'Transaksi Penjualan'!$E$5:$E$24)</f>
        <v>65</v>
      </c>
      <c r="D8" s="9" t="n">
        <f aca="false">SUMIF('Transaksi Penjualan'!$D$5:$D$24,B8,'Transaksi Penjualan'!$G$5:$G$24)</f>
        <v>3675000</v>
      </c>
      <c r="E8" s="12" t="n">
        <f aca="false">D8/$D$10</f>
        <v>0.100726325887351</v>
      </c>
    </row>
    <row r="10" customFormat="false" ht="15" hidden="false" customHeight="false" outlineLevel="0" collapsed="false">
      <c r="B10" s="13" t="s">
        <v>77</v>
      </c>
      <c r="C10" s="14" t="n">
        <f aca="false">SUM(C5:C8)</f>
        <v>2555</v>
      </c>
      <c r="D10" s="14" t="n">
        <f aca="false">SUM(D5:D8)</f>
        <v>36485000</v>
      </c>
    </row>
  </sheetData>
  <mergeCells count="1">
    <mergeCell ref="B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20"/>
  </cols>
  <sheetData>
    <row r="2" customFormat="false" ht="27.75" hidden="false" customHeight="true" outlineLevel="0" collapsed="false">
      <c r="B2" s="15" t="s">
        <v>78</v>
      </c>
      <c r="C2" s="15"/>
    </row>
    <row r="3" customFormat="false" ht="15" hidden="false" customHeight="false" outlineLevel="0" collapsed="false">
      <c r="B3" s="16" t="s">
        <v>79</v>
      </c>
      <c r="C3" s="16"/>
    </row>
    <row r="5" customFormat="false" ht="15" hidden="false" customHeight="false" outlineLevel="0" collapsed="false">
      <c r="B5" s="13" t="s">
        <v>80</v>
      </c>
      <c r="C5" s="9" t="n">
        <f aca="false">SUM('Transaksi Penjualan'!G5:G24)</f>
        <v>36485000</v>
      </c>
    </row>
    <row r="6" customFormat="false" ht="15" hidden="false" customHeight="false" outlineLevel="0" collapsed="false">
      <c r="B6" s="13" t="s">
        <v>81</v>
      </c>
      <c r="C6" s="9" t="n">
        <f aca="false">SUM('Pengeluaran Operasional'!D5:D13)</f>
        <v>25800000</v>
      </c>
    </row>
    <row r="8" customFormat="false" ht="15" hidden="false" customHeight="false" outlineLevel="0" collapsed="false">
      <c r="B8" s="17" t="s">
        <v>82</v>
      </c>
      <c r="C8" s="18" t="n">
        <f aca="false">C5-C6</f>
        <v>10685000</v>
      </c>
    </row>
    <row r="10" customFormat="false" ht="15" hidden="false" customHeight="false" outlineLevel="0" collapsed="false">
      <c r="B10" s="13" t="s">
        <v>83</v>
      </c>
      <c r="C10" s="8" t="n">
        <v>34000000</v>
      </c>
    </row>
    <row r="11" customFormat="false" ht="15" hidden="false" customHeight="false" outlineLevel="0" collapsed="false">
      <c r="B11" s="19" t="s">
        <v>84</v>
      </c>
      <c r="C11" s="20" t="n">
        <f aca="false">(C5-C10)/C10</f>
        <v>0.0730882352941177</v>
      </c>
    </row>
    <row r="13" customFormat="false" ht="15" hidden="false" customHeight="false" outlineLevel="0" collapsed="false">
      <c r="B13" s="19" t="s">
        <v>85</v>
      </c>
    </row>
    <row r="14" customFormat="false" ht="15" hidden="false" customHeight="false" outlineLevel="0" collapsed="false">
      <c r="B14" s="21" t="s">
        <v>29</v>
      </c>
      <c r="C14" s="9" t="n">
        <f aca="false">'Rekap Penjualan per Kategori'!D5</f>
        <v>20470000</v>
      </c>
    </row>
    <row r="15" customFormat="false" ht="15" hidden="false" customHeight="false" outlineLevel="0" collapsed="false">
      <c r="B15" s="21" t="s">
        <v>31</v>
      </c>
      <c r="C15" s="9" t="n">
        <f aca="false">'Rekap Penjualan per Kategori'!D6</f>
        <v>9840000</v>
      </c>
    </row>
    <row r="16" customFormat="false" ht="15" hidden="false" customHeight="false" outlineLevel="0" collapsed="false">
      <c r="B16" s="21" t="s">
        <v>38</v>
      </c>
      <c r="C16" s="9" t="n">
        <f aca="false">'Rekap Penjualan per Kategori'!D7</f>
        <v>2500000</v>
      </c>
    </row>
    <row r="17" customFormat="false" ht="15" hidden="false" customHeight="false" outlineLevel="0" collapsed="false">
      <c r="B17" s="21" t="s">
        <v>41</v>
      </c>
      <c r="C17" s="9" t="n">
        <f aca="false">'Rekap Penjualan per Kategori'!D8</f>
        <v>3675000</v>
      </c>
    </row>
    <row r="19" customFormat="false" ht="15" hidden="false" customHeight="false" outlineLevel="0" collapsed="false">
      <c r="B19" s="22" t="s">
        <v>86</v>
      </c>
      <c r="C19" s="22"/>
    </row>
  </sheetData>
  <mergeCells count="3">
    <mergeCell ref="B2:C2"/>
    <mergeCell ref="B3:C3"/>
    <mergeCell ref="B19:C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2026-08-13T03:36:15Z</dcterms:created>
  <dc:creator>openpyxl</dc:creator>
  <dc:description/>
  <dc:language>en-US</dc:language>
  <cp:lastModifiedBy/>
  <dcterms:modified xsi:type="dcterms:W3CDTF">2026-08-13T03:36:15Z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