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ra Pakai" sheetId="1" state="visible" r:id="rId3"/>
    <sheet name="Pagu Anggaran" sheetId="2" state="visible" r:id="rId4"/>
    <sheet name="BKU Realisasi" sheetId="3" state="visible" r:id="rId5"/>
    <sheet name="Rekap per Komponen" sheetId="4" state="visible" r:id="rId6"/>
    <sheet name="Laporan Realisasi Ringkas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<sst xmlns="http://schemas.openxmlformats.org/spreadsheetml/2006/main" count="140" uniqueCount="99">
  <si>
    <t xml:space="preserve">Template Laporan Dana BOS Otomatis 2026</t>
  </si>
  <si>
    <t xml:space="preserve">Tentang File Ini</t>
  </si>
  <si>
    <t xml:space="preserve">File ini membantu bendahara BOS mencatat realisasi dana per 12 komponen resmi Juknis BOSP,</t>
  </si>
  <si>
    <t xml:space="preserve">merekap otomatis per komponen dengan pengecekan batas wajib/maksimal, dan menyusun laporan</t>
  </si>
  <si>
    <t xml:space="preserve">realisasi ringkas siap dibagikan ke kepala sekolah maupun dinas pendidikan.</t>
  </si>
  <si>
    <t xml:space="preserve">Cara Pakai</t>
  </si>
  <si>
    <t xml:space="preserve">1. Buka sheet 'Pagu Anggaran' dan isi pagu (alokasi) per komponen sesuai RKAS sekolah Anda.</t>
  </si>
  <si>
    <t xml:space="preserve">2. Buka sheet 'BKU Realisasi', catat setiap transaksi di kolom KUNING (Tanggal, Uraian,</t>
  </si>
  <si>
    <t xml:space="preserve">   Komponen, Jumlah). Saldo berjalan terhitung otomatis.</t>
  </si>
  <si>
    <t xml:space="preserve">3. Buka sheet 'Rekap per Komponen' untuk melihat total realisasi vs pagu tiap komponen,</t>
  </si>
  <si>
    <t xml:space="preserve">   lengkap status OVER/AMAN otomatis untuk komponen yang punya batas wajib (Perpustakaan</t>
  </si>
  <si>
    <t xml:space="preserve">   minimal 10%, Pemeliharaan maksimal 20%, Honor maksimal 20%/40% dari total BOS).</t>
  </si>
  <si>
    <t xml:space="preserve">4. Buka sheet 'Laporan Realisasi Ringkas' untuk versi siap cetak/lapor ke kepala sekolah.</t>
  </si>
  <si>
    <t xml:space="preserve">12 Komponen Resmi Penggunaan Dana BOS (Permendikdasmen No. 8/2025-2026)</t>
  </si>
  <si>
    <t xml:space="preserve">1. PPDB, 2. Perpustakaan (wajib min 10%), 3. Pembelajaran &amp; Ekskul, 4. Asesmen &amp; Evaluasi,</t>
  </si>
  <si>
    <t xml:space="preserve">5. Administrasi, 6. Pengembangan Profesi Guru, 7. Langganan Daya &amp; Jasa,</t>
  </si>
  <si>
    <t xml:space="preserve">8. Pemeliharaan Sarpras (maks 20%), 9. Alat Multimedia, 10. Keterserapan Lulusan,</t>
  </si>
  <si>
    <t xml:space="preserve">11. Peningkatan Kompetensi Keahlian, 12. Honor (maks 20% negeri / 40% swasta).</t>
  </si>
  <si>
    <t xml:space="preserve">Legenda Warna</t>
  </si>
  <si>
    <t xml:space="preserve">Kotak KUNING = input yang boleh diubah</t>
  </si>
  <si>
    <t xml:space="preserve">Kotak HIJAU = hasil perhitungan otomatis (jangan diedit, berisi rumus)</t>
  </si>
  <si>
    <t xml:space="preserve">Sumber &amp; Batasan</t>
  </si>
  <si>
    <t xml:space="preserve">Berdasarkan Permendikdasmen Nomor 8 Tahun 2025/2026 tentang Juknis Pengelolaan Dana BOSP.</t>
  </si>
  <si>
    <t xml:space="preserve">Selalu cross-check dengan RKAS/ARKAS resmi sekolah dan petunjuk teknis dinas setempat,</t>
  </si>
  <si>
    <t xml:space="preserve">karena persentase batas komponen bisa disesuaikan kebijakan terbaru.</t>
  </si>
  <si>
    <t xml:space="preserve">Pagu Anggaran Dana BOS - Tahun 2026 (Total Rp150.000.000)</t>
  </si>
  <si>
    <t xml:space="preserve">Komponen</t>
  </si>
  <si>
    <t xml:space="preserve">Pagu (Rp)</t>
  </si>
  <si>
    <t xml:space="preserve">% dari Total</t>
  </si>
  <si>
    <t xml:space="preserve">1. Penerimaan Peserta Didik Baru</t>
  </si>
  <si>
    <t xml:space="preserve">2. Pengembangan Perpustakaan</t>
  </si>
  <si>
    <t xml:space="preserve">3. Kegiatan Pembelajaran &amp; Ekstrakurikuler</t>
  </si>
  <si>
    <t xml:space="preserve">4. Asesmen &amp; Evaluasi Pembelajaran</t>
  </si>
  <si>
    <t xml:space="preserve">5. Administrasi Kegiatan Sekolah</t>
  </si>
  <si>
    <t xml:space="preserve">6. Pengembangan Profesi Guru &amp; Tendik</t>
  </si>
  <si>
    <t xml:space="preserve">7. Langganan Daya dan Jasa</t>
  </si>
  <si>
    <t xml:space="preserve">8. Pemeliharaan Sarana dan Prasarana</t>
  </si>
  <si>
    <t xml:space="preserve">9. Penyediaan Alat Multimedia Pembelajaran</t>
  </si>
  <si>
    <t xml:space="preserve">10. Dukungan Keterserapan Lulusan</t>
  </si>
  <si>
    <t xml:space="preserve">11. Peningkatan Kompetensi Keahlian</t>
  </si>
  <si>
    <t xml:space="preserve">12. Pembayaran Honor</t>
  </si>
  <si>
    <t xml:space="preserve">TOTAL PAGU</t>
  </si>
  <si>
    <t xml:space="preserve">Buku Kas Umum (BKU) Realisasi Dana BOS - Agustus 2026</t>
  </si>
  <si>
    <t xml:space="preserve">Tanggal</t>
  </si>
  <si>
    <t xml:space="preserve">Uraian</t>
  </si>
  <si>
    <t xml:space="preserve">Jumlah</t>
  </si>
  <si>
    <t xml:space="preserve">Sisa Kas</t>
  </si>
  <si>
    <t xml:space="preserve">2026-08-01</t>
  </si>
  <si>
    <t xml:space="preserve">Saldo awal kas BOS Agustus</t>
  </si>
  <si>
    <t xml:space="preserve">2026-08-02</t>
  </si>
  <si>
    <t xml:space="preserve">Beli formulir &amp; spanduk PPDB</t>
  </si>
  <si>
    <t xml:space="preserve">2026-08-03</t>
  </si>
  <si>
    <t xml:space="preserve">Beli 40 buku bacaan siswa</t>
  </si>
  <si>
    <t xml:space="preserve">2026-08-04</t>
  </si>
  <si>
    <t xml:space="preserve">ATK kegiatan pembelajaran</t>
  </si>
  <si>
    <t xml:space="preserve">2026-08-05</t>
  </si>
  <si>
    <t xml:space="preserve">Konsumsi ekstrakurikuler pramuka</t>
  </si>
  <si>
    <t xml:space="preserve">2026-08-06</t>
  </si>
  <si>
    <t xml:space="preserve">Cetak soal asesmen tengah semester</t>
  </si>
  <si>
    <t xml:space="preserve">2026-08-08</t>
  </si>
  <si>
    <t xml:space="preserve">Beli materai &amp; alat tulis kantor</t>
  </si>
  <si>
    <t xml:space="preserve">2026-08-09</t>
  </si>
  <si>
    <t xml:space="preserve">Honor narasumber workshop guru</t>
  </si>
  <si>
    <t xml:space="preserve">2026-08-10</t>
  </si>
  <si>
    <t xml:space="preserve">Bayar listrik sekolah Juli</t>
  </si>
  <si>
    <t xml:space="preserve">2026-08-11</t>
  </si>
  <si>
    <t xml:space="preserve">Bayar internet sekolah Juli</t>
  </si>
  <si>
    <t xml:space="preserve">2026-08-12</t>
  </si>
  <si>
    <t xml:space="preserve">Perbaikan atap ruang kelas 3</t>
  </si>
  <si>
    <t xml:space="preserve">2026-08-13</t>
  </si>
  <si>
    <t xml:space="preserve">Cat ulang pagar sekolah</t>
  </si>
  <si>
    <t xml:space="preserve">2026-08-15</t>
  </si>
  <si>
    <t xml:space="preserve">Beli proyektor kelas 5</t>
  </si>
  <si>
    <t xml:space="preserve">2026-08-16</t>
  </si>
  <si>
    <t xml:space="preserve">Transport kunjungan industri kelas 6</t>
  </si>
  <si>
    <t xml:space="preserve">2026-08-18</t>
  </si>
  <si>
    <t xml:space="preserve">Pelatihan keterampilan komputer siswa</t>
  </si>
  <si>
    <t xml:space="preserve">2026-08-20</t>
  </si>
  <si>
    <t xml:space="preserve">Honor guru honorer Agustus (1)</t>
  </si>
  <si>
    <t xml:space="preserve">Honor guru honorer Agustus (2)</t>
  </si>
  <si>
    <t xml:space="preserve">2026-08-22</t>
  </si>
  <si>
    <t xml:space="preserve">Beli 20 buku referensi guru</t>
  </si>
  <si>
    <t xml:space="preserve">2026-08-24</t>
  </si>
  <si>
    <t xml:space="preserve">Servis AC ruang guru</t>
  </si>
  <si>
    <t xml:space="preserve">2026-08-27</t>
  </si>
  <si>
    <t xml:space="preserve">ATK administrasi bulanan</t>
  </si>
  <si>
    <t xml:space="preserve">Rekap Realisasi per Komponen vs Pagu</t>
  </si>
  <si>
    <t xml:space="preserve">Pagu</t>
  </si>
  <si>
    <t xml:space="preserve">Realisasi</t>
  </si>
  <si>
    <t xml:space="preserve">% Realisasi</t>
  </si>
  <si>
    <t xml:space="preserve">Status</t>
  </si>
  <si>
    <t xml:space="preserve">TOTAL</t>
  </si>
  <si>
    <t xml:space="preserve">LAPORAN REALISASI DANA BOS</t>
  </si>
  <si>
    <t xml:space="preserve">SD Negeri Contoh - Periode Agustus 2026</t>
  </si>
  <si>
    <t xml:space="preserve">Total Pagu Dana BOS</t>
  </si>
  <si>
    <t xml:space="preserve">Total Realisasi Agustus 2026</t>
  </si>
  <si>
    <t xml:space="preserve">% Realisasi terhadap Total Pagu</t>
  </si>
  <si>
    <t xml:space="preserve">Rincian per Komponen (Top 5 Realisasi Terbesar)</t>
  </si>
  <si>
    <t xml:space="preserve">Catatan: laporan ini otomatis mengambil data dari sheet BKU Realisasi dan Rekap per Komponen.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</si>
</sst>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.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1"/>
      <color rgb="FF1E3A8A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00610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1E3A8A"/>
      <name val="Arial"/>
      <family val="0"/>
      <charset val="1"/>
    </font>
    <font>
      <i val="true"/>
      <sz val="9"/>
      <color rgb="FF64748B"/>
      <name val="Arial"/>
      <family val="0"/>
      <charset val="1"/>
    </font>
    <font>
      <b val="true"/>
      <sz val="12"/>
      <color rgb="FF1E3A8A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1E3A8A"/>
        <bgColor rgb="FF003366"/>
      </patternFill>
    </fill>
    <fill>
      <patternFill patternType="solid">
        <fgColor rgb="FF1D4ED8"/>
        <bgColor rgb="FF3366FF"/>
      </patternFill>
    </fill>
    <fill>
      <patternFill patternType="solid">
        <fgColor rgb="FFFFFFCC"/>
        <bgColor rgb="FFFFFFFF"/>
      </patternFill>
    </fill>
    <fill>
      <patternFill patternType="solid">
        <fgColor rgb="FFD1FAE5"/>
        <bgColor rgb="FFCCFFFF"/>
      </patternFill>
    </fill>
    <fill>
      <patternFill patternType="solid">
        <fgColor rgb="FFDBEAFE"/>
        <bgColor rgb="FFD1FAE5"/>
      </patternFill>
    </fill>
    <fill>
      <patternFill patternType="solid">
        <fgColor rgb="FFBFDBFE"/>
        <bgColor rgb="FFDBEAF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94A3B8"/>
      </left>
      <right style="thin">
        <color rgb="FF94A3B8"/>
      </right>
      <top style="thin">
        <color rgb="FF94A3B8"/>
      </top>
      <bottom style="thin">
        <color rgb="FF94A3B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1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3" fillId="7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>
          <bgColor rgb="FFFECAC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AFE"/>
      <rgbColor rgb="FF660066"/>
      <rgbColor rgb="FFFF8080"/>
      <rgbColor rgb="FF1D4ED8"/>
      <rgbColor rgb="FFBFDBF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1FAE5"/>
      <rgbColor rgb="FFFFFF99"/>
      <rgbColor rgb="FF99CCFF"/>
      <rgbColor rgb="FFFF99CC"/>
      <rgbColor rgb="FFCC99FF"/>
      <rgbColor rgb="FFFECACA"/>
      <rgbColor rgb="FF3366FF"/>
      <rgbColor rgb="FF33CCCC"/>
      <rgbColor rgb="FF99CC00"/>
      <rgbColor rgb="FFFFCC00"/>
      <rgbColor rgb="FFFF9900"/>
      <rgbColor rgb="FFFF6600"/>
      <rgbColor rgb="FF64748B"/>
      <rgbColor rgb="FF94A3B8"/>
      <rgbColor rgb="FF003366"/>
      <rgbColor rgb="FF339966"/>
      <rgbColor rgb="FF003300"/>
      <rgbColor rgb="FF333300"/>
      <rgbColor rgb="FF993300"/>
      <rgbColor rgb="FF993366"/>
      <rgbColor rgb="FF1E3A8A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3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2" customFormat="false" ht="30" hidden="false" customHeight="true" outlineLevel="0" collapsed="false">
      <c r="B2" s="1" t="s">
        <v>0</v>
      </c>
    </row>
    <row r="3" customFormat="false" ht="15" hidden="false" customHeight="false" outlineLevel="0" collapsed="false">
      <c r="B3" s="2"/>
    </row>
    <row r="4" customFormat="false" ht="15" hidden="false" customHeight="false" outlineLevel="0" collapsed="false">
      <c r="B4" s="3" t="s">
        <v>1</v>
      </c>
    </row>
    <row r="5" customFormat="false" ht="15" hidden="false" customHeight="false" outlineLevel="0" collapsed="false">
      <c r="B5" s="2" t="s">
        <v>2</v>
      </c>
    </row>
    <row r="6" customFormat="false" ht="15" hidden="false" customHeight="false" outlineLevel="0" collapsed="false">
      <c r="B6" s="2" t="s">
        <v>3</v>
      </c>
    </row>
    <row r="7" customFormat="false" ht="15" hidden="false" customHeight="false" outlineLevel="0" collapsed="false">
      <c r="B7" s="2" t="s">
        <v>4</v>
      </c>
    </row>
    <row r="8" customFormat="false" ht="15" hidden="false" customHeight="false" outlineLevel="0" collapsed="false">
      <c r="B8" s="2"/>
    </row>
    <row r="9" customFormat="false" ht="15" hidden="false" customHeight="false" outlineLevel="0" collapsed="false">
      <c r="B9" s="3" t="s">
        <v>5</v>
      </c>
    </row>
    <row r="10" customFormat="false" ht="15" hidden="false" customHeight="false" outlineLevel="0" collapsed="false">
      <c r="B10" s="2" t="s">
        <v>6</v>
      </c>
    </row>
    <row r="11" customFormat="false" ht="15" hidden="false" customHeight="false" outlineLevel="0" collapsed="false">
      <c r="B11" s="2" t="s">
        <v>7</v>
      </c>
    </row>
    <row r="12" customFormat="false" ht="15" hidden="false" customHeight="false" outlineLevel="0" collapsed="false">
      <c r="B12" s="2" t="s">
        <v>8</v>
      </c>
    </row>
    <row r="13" customFormat="false" ht="15" hidden="false" customHeight="false" outlineLevel="0" collapsed="false">
      <c r="B13" s="2" t="s">
        <v>9</v>
      </c>
    </row>
    <row r="14" customFormat="false" ht="15" hidden="false" customHeight="false" outlineLevel="0" collapsed="false">
      <c r="B14" s="2" t="s">
        <v>10</v>
      </c>
    </row>
    <row r="15" customFormat="false" ht="15" hidden="false" customHeight="false" outlineLevel="0" collapsed="false">
      <c r="B15" s="2" t="s">
        <v>11</v>
      </c>
    </row>
    <row r="16" customFormat="false" ht="15" hidden="false" customHeight="false" outlineLevel="0" collapsed="false">
      <c r="B16" s="2" t="s">
        <v>12</v>
      </c>
    </row>
    <row r="17" customFormat="false" ht="15" hidden="false" customHeight="false" outlineLevel="0" collapsed="false">
      <c r="B17" s="2"/>
    </row>
    <row r="18" customFormat="false" ht="15" hidden="false" customHeight="false" outlineLevel="0" collapsed="false">
      <c r="B18" s="3" t="s">
        <v>13</v>
      </c>
    </row>
    <row r="19" customFormat="false" ht="15" hidden="false" customHeight="false" outlineLevel="0" collapsed="false">
      <c r="B19" s="2" t="s">
        <v>14</v>
      </c>
    </row>
    <row r="20" customFormat="false" ht="15" hidden="false" customHeight="false" outlineLevel="0" collapsed="false">
      <c r="B20" s="2" t="s">
        <v>15</v>
      </c>
    </row>
    <row r="21" customFormat="false" ht="15" hidden="false" customHeight="false" outlineLevel="0" collapsed="false">
      <c r="B21" s="2" t="s">
        <v>16</v>
      </c>
    </row>
    <row r="22" customFormat="false" ht="15" hidden="false" customHeight="false" outlineLevel="0" collapsed="false">
      <c r="B22" s="2" t="s">
        <v>17</v>
      </c>
    </row>
    <row r="23" customFormat="false" ht="15" hidden="false" customHeight="false" outlineLevel="0" collapsed="false">
      <c r="B23" s="2"/>
    </row>
    <row r="24" customFormat="false" ht="15" hidden="false" customHeight="false" outlineLevel="0" collapsed="false">
      <c r="B24" s="3" t="s">
        <v>18</v>
      </c>
    </row>
    <row r="25" customFormat="false" ht="15" hidden="false" customHeight="false" outlineLevel="0" collapsed="false">
      <c r="B25" s="2" t="s">
        <v>19</v>
      </c>
    </row>
    <row r="26" customFormat="false" ht="15" hidden="false" customHeight="false" outlineLevel="0" collapsed="false">
      <c r="B26" s="2" t="s">
        <v>20</v>
      </c>
    </row>
    <row r="27" customFormat="false" ht="15" hidden="false" customHeight="false" outlineLevel="0" collapsed="false">
      <c r="B27" s="2"/>
    </row>
    <row r="28" customFormat="false" ht="15" hidden="false" customHeight="false" outlineLevel="0" collapsed="false">
      <c r="B28" s="3" t="s">
        <v>21</v>
      </c>
    </row>
    <row r="29" customFormat="false" ht="15" hidden="false" customHeight="false" outlineLevel="0" collapsed="false">
      <c r="B29" s="2" t="s">
        <v>22</v>
      </c>
    </row>
    <row r="30" customFormat="false" ht="15" hidden="false" customHeight="false" outlineLevel="0" collapsed="false">
      <c r="B30" s="2" t="s">
        <v>23</v>
      </c>
    </row>
    <row r="31" customFormat="false" ht="15" hidden="false" customHeight="false" outlineLevel="0" collapsed="false">
      <c r="B31" s="2" t="s">
        <v>24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D1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0"/>
    <col collapsed="false" customWidth="true" hidden="false" outlineLevel="0" max="3" min="3" style="0" width="18"/>
    <col collapsed="false" customWidth="true" hidden="false" outlineLevel="0" max="4" min="4" style="0" width="14"/>
  </cols>
  <sheetData>
    <row r="2" customFormat="false" ht="25.5" hidden="false" customHeight="true" outlineLevel="0" collapsed="false">
      <c r="B2" s="4" t="s">
        <v>25</v>
      </c>
      <c r="C2" s="4"/>
      <c r="D2" s="4"/>
    </row>
    <row r="4" customFormat="false" ht="15" hidden="false" customHeight="false" outlineLevel="0" collapsed="false">
      <c r="B4" s="5" t="s">
        <v>26</v>
      </c>
      <c r="C4" s="5" t="s">
        <v>27</v>
      </c>
      <c r="D4" s="5" t="s">
        <v>28</v>
      </c>
    </row>
    <row r="5" customFormat="false" ht="15" hidden="false" customHeight="false" outlineLevel="0" collapsed="false">
      <c r="B5" s="6" t="s">
        <v>29</v>
      </c>
      <c r="C5" s="7" t="n">
        <v>5000000</v>
      </c>
      <c r="D5" s="8" t="n">
        <f aca="false">C5/$C$17</f>
        <v>0.0333333333333333</v>
      </c>
    </row>
    <row r="6" customFormat="false" ht="15" hidden="false" customHeight="false" outlineLevel="0" collapsed="false">
      <c r="B6" s="6" t="s">
        <v>30</v>
      </c>
      <c r="C6" s="7" t="n">
        <v>16000000</v>
      </c>
      <c r="D6" s="8" t="n">
        <f aca="false">C6/$C$17</f>
        <v>0.106666666666667</v>
      </c>
    </row>
    <row r="7" customFormat="false" ht="15" hidden="false" customHeight="false" outlineLevel="0" collapsed="false">
      <c r="B7" s="6" t="s">
        <v>31</v>
      </c>
      <c r="C7" s="7" t="n">
        <v>28000000</v>
      </c>
      <c r="D7" s="8" t="n">
        <f aca="false">C7/$C$17</f>
        <v>0.186666666666667</v>
      </c>
    </row>
    <row r="8" customFormat="false" ht="15" hidden="false" customHeight="false" outlineLevel="0" collapsed="false">
      <c r="B8" s="6" t="s">
        <v>32</v>
      </c>
      <c r="C8" s="7" t="n">
        <v>7000000</v>
      </c>
      <c r="D8" s="8" t="n">
        <f aca="false">C8/$C$17</f>
        <v>0.0466666666666667</v>
      </c>
    </row>
    <row r="9" customFormat="false" ht="15" hidden="false" customHeight="false" outlineLevel="0" collapsed="false">
      <c r="B9" s="6" t="s">
        <v>33</v>
      </c>
      <c r="C9" s="7" t="n">
        <v>10000000</v>
      </c>
      <c r="D9" s="8" t="n">
        <f aca="false">C9/$C$17</f>
        <v>0.0666666666666667</v>
      </c>
    </row>
    <row r="10" customFormat="false" ht="15" hidden="false" customHeight="false" outlineLevel="0" collapsed="false">
      <c r="B10" s="6" t="s">
        <v>34</v>
      </c>
      <c r="C10" s="7" t="n">
        <v>9000000</v>
      </c>
      <c r="D10" s="8" t="n">
        <f aca="false">C10/$C$17</f>
        <v>0.06</v>
      </c>
    </row>
    <row r="11" customFormat="false" ht="15" hidden="false" customHeight="false" outlineLevel="0" collapsed="false">
      <c r="B11" s="6" t="s">
        <v>35</v>
      </c>
      <c r="C11" s="7" t="n">
        <v>18000000</v>
      </c>
      <c r="D11" s="8" t="n">
        <f aca="false">C11/$C$17</f>
        <v>0.12</v>
      </c>
    </row>
    <row r="12" customFormat="false" ht="15" hidden="false" customHeight="false" outlineLevel="0" collapsed="false">
      <c r="B12" s="6" t="s">
        <v>36</v>
      </c>
      <c r="C12" s="7" t="n">
        <v>25000000</v>
      </c>
      <c r="D12" s="8" t="n">
        <f aca="false">C12/$C$17</f>
        <v>0.166666666666667</v>
      </c>
    </row>
    <row r="13" customFormat="false" ht="15" hidden="false" customHeight="false" outlineLevel="0" collapsed="false">
      <c r="B13" s="6" t="s">
        <v>37</v>
      </c>
      <c r="C13" s="7" t="n">
        <v>8000000</v>
      </c>
      <c r="D13" s="8" t="n">
        <f aca="false">C13/$C$17</f>
        <v>0.0533333333333333</v>
      </c>
    </row>
    <row r="14" customFormat="false" ht="15" hidden="false" customHeight="false" outlineLevel="0" collapsed="false">
      <c r="B14" s="6" t="s">
        <v>38</v>
      </c>
      <c r="C14" s="7" t="n">
        <v>4000000</v>
      </c>
      <c r="D14" s="8" t="n">
        <f aca="false">C14/$C$17</f>
        <v>0.0266666666666667</v>
      </c>
    </row>
    <row r="15" customFormat="false" ht="15" hidden="false" customHeight="false" outlineLevel="0" collapsed="false">
      <c r="B15" s="6" t="s">
        <v>39</v>
      </c>
      <c r="C15" s="7" t="n">
        <v>5000000</v>
      </c>
      <c r="D15" s="8" t="n">
        <f aca="false">C15/$C$17</f>
        <v>0.0333333333333333</v>
      </c>
    </row>
    <row r="16" customFormat="false" ht="15" hidden="false" customHeight="false" outlineLevel="0" collapsed="false">
      <c r="B16" s="6" t="s">
        <v>40</v>
      </c>
      <c r="C16" s="7" t="n">
        <v>15000000</v>
      </c>
      <c r="D16" s="8" t="n">
        <f aca="false">C16/$C$17</f>
        <v>0.1</v>
      </c>
    </row>
    <row r="17" customFormat="false" ht="15" hidden="false" customHeight="false" outlineLevel="0" collapsed="false">
      <c r="B17" s="9" t="s">
        <v>41</v>
      </c>
      <c r="C17" s="10" t="n">
        <f aca="false">SUM(C5:C16)</f>
        <v>150000000</v>
      </c>
    </row>
  </sheetData>
  <mergeCells count="1">
    <mergeCell ref="B2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3"/>
    <col collapsed="false" customWidth="true" hidden="false" outlineLevel="0" max="3" min="3" style="0" width="30"/>
    <col collapsed="false" customWidth="true" hidden="false" outlineLevel="0" max="4" min="4" style="0" width="32"/>
    <col collapsed="false" customWidth="true" hidden="false" outlineLevel="0" max="6" min="5" style="0" width="16"/>
  </cols>
  <sheetData>
    <row r="2" customFormat="false" ht="25.5" hidden="false" customHeight="true" outlineLevel="0" collapsed="false">
      <c r="B2" s="4" t="s">
        <v>42</v>
      </c>
      <c r="C2" s="4"/>
      <c r="D2" s="4"/>
      <c r="E2" s="4"/>
      <c r="F2" s="4"/>
    </row>
    <row r="4" customFormat="false" ht="15" hidden="false" customHeight="false" outlineLevel="0" collapsed="false">
      <c r="B4" s="5" t="s">
        <v>43</v>
      </c>
      <c r="C4" s="5" t="s">
        <v>44</v>
      </c>
      <c r="D4" s="5" t="s">
        <v>26</v>
      </c>
      <c r="E4" s="5" t="s">
        <v>45</v>
      </c>
      <c r="F4" s="5" t="s">
        <v>46</v>
      </c>
    </row>
    <row r="5" customFormat="false" ht="15" hidden="false" customHeight="false" outlineLevel="0" collapsed="false">
      <c r="B5" s="11" t="s">
        <v>47</v>
      </c>
      <c r="C5" s="6" t="s">
        <v>48</v>
      </c>
      <c r="D5" s="6" t="s">
        <v>29</v>
      </c>
      <c r="E5" s="7" t="n">
        <v>0</v>
      </c>
      <c r="F5" s="12" t="n">
        <f aca="false">150000000-E5</f>
        <v>150000000</v>
      </c>
    </row>
    <row r="6" customFormat="false" ht="15" hidden="false" customHeight="false" outlineLevel="0" collapsed="false">
      <c r="B6" s="11" t="s">
        <v>49</v>
      </c>
      <c r="C6" s="6" t="s">
        <v>50</v>
      </c>
      <c r="D6" s="6" t="s">
        <v>29</v>
      </c>
      <c r="E6" s="7" t="n">
        <v>850000</v>
      </c>
      <c r="F6" s="12" t="n">
        <f aca="false">F5-E6</f>
        <v>149150000</v>
      </c>
    </row>
    <row r="7" customFormat="false" ht="15" hidden="false" customHeight="false" outlineLevel="0" collapsed="false">
      <c r="B7" s="11" t="s">
        <v>51</v>
      </c>
      <c r="C7" s="6" t="s">
        <v>52</v>
      </c>
      <c r="D7" s="6" t="s">
        <v>30</v>
      </c>
      <c r="E7" s="7" t="n">
        <v>2400000</v>
      </c>
      <c r="F7" s="12" t="n">
        <f aca="false">F6-E7</f>
        <v>146750000</v>
      </c>
    </row>
    <row r="8" customFormat="false" ht="15" hidden="false" customHeight="false" outlineLevel="0" collapsed="false">
      <c r="B8" s="11" t="s">
        <v>53</v>
      </c>
      <c r="C8" s="6" t="s">
        <v>54</v>
      </c>
      <c r="D8" s="6" t="s">
        <v>31</v>
      </c>
      <c r="E8" s="7" t="n">
        <v>1200000</v>
      </c>
      <c r="F8" s="12" t="n">
        <f aca="false">F7-E8</f>
        <v>145550000</v>
      </c>
    </row>
    <row r="9" customFormat="false" ht="15" hidden="false" customHeight="false" outlineLevel="0" collapsed="false">
      <c r="B9" s="11" t="s">
        <v>55</v>
      </c>
      <c r="C9" s="6" t="s">
        <v>56</v>
      </c>
      <c r="D9" s="6" t="s">
        <v>31</v>
      </c>
      <c r="E9" s="7" t="n">
        <v>750000</v>
      </c>
      <c r="F9" s="12" t="n">
        <f aca="false">F8-E9</f>
        <v>144800000</v>
      </c>
    </row>
    <row r="10" customFormat="false" ht="15" hidden="false" customHeight="false" outlineLevel="0" collapsed="false">
      <c r="B10" s="11" t="s">
        <v>57</v>
      </c>
      <c r="C10" s="6" t="s">
        <v>58</v>
      </c>
      <c r="D10" s="6" t="s">
        <v>32</v>
      </c>
      <c r="E10" s="7" t="n">
        <v>900000</v>
      </c>
      <c r="F10" s="12" t="n">
        <f aca="false">F9-E10</f>
        <v>143900000</v>
      </c>
    </row>
    <row r="11" customFormat="false" ht="15" hidden="false" customHeight="false" outlineLevel="0" collapsed="false">
      <c r="B11" s="11" t="s">
        <v>59</v>
      </c>
      <c r="C11" s="6" t="s">
        <v>60</v>
      </c>
      <c r="D11" s="6" t="s">
        <v>33</v>
      </c>
      <c r="E11" s="7" t="n">
        <v>450000</v>
      </c>
      <c r="F11" s="12" t="n">
        <f aca="false">F10-E11</f>
        <v>143450000</v>
      </c>
    </row>
    <row r="12" customFormat="false" ht="15" hidden="false" customHeight="false" outlineLevel="0" collapsed="false">
      <c r="B12" s="11" t="s">
        <v>61</v>
      </c>
      <c r="C12" s="6" t="s">
        <v>62</v>
      </c>
      <c r="D12" s="6" t="s">
        <v>34</v>
      </c>
      <c r="E12" s="7" t="n">
        <v>1500000</v>
      </c>
      <c r="F12" s="12" t="n">
        <f aca="false">F11-E12</f>
        <v>141950000</v>
      </c>
    </row>
    <row r="13" customFormat="false" ht="15" hidden="false" customHeight="false" outlineLevel="0" collapsed="false">
      <c r="B13" s="11" t="s">
        <v>63</v>
      </c>
      <c r="C13" s="6" t="s">
        <v>64</v>
      </c>
      <c r="D13" s="6" t="s">
        <v>35</v>
      </c>
      <c r="E13" s="7" t="n">
        <v>1350000</v>
      </c>
      <c r="F13" s="12" t="n">
        <f aca="false">F12-E13</f>
        <v>140600000</v>
      </c>
    </row>
    <row r="14" customFormat="false" ht="15" hidden="false" customHeight="false" outlineLevel="0" collapsed="false">
      <c r="B14" s="11" t="s">
        <v>65</v>
      </c>
      <c r="C14" s="6" t="s">
        <v>66</v>
      </c>
      <c r="D14" s="6" t="s">
        <v>35</v>
      </c>
      <c r="E14" s="7" t="n">
        <v>500000</v>
      </c>
      <c r="F14" s="12" t="n">
        <f aca="false">F13-E14</f>
        <v>140100000</v>
      </c>
    </row>
    <row r="15" customFormat="false" ht="15" hidden="false" customHeight="false" outlineLevel="0" collapsed="false">
      <c r="B15" s="11" t="s">
        <v>67</v>
      </c>
      <c r="C15" s="6" t="s">
        <v>68</v>
      </c>
      <c r="D15" s="6" t="s">
        <v>36</v>
      </c>
      <c r="E15" s="7" t="n">
        <v>3200000</v>
      </c>
      <c r="F15" s="12" t="n">
        <f aca="false">F14-E15</f>
        <v>136900000</v>
      </c>
    </row>
    <row r="16" customFormat="false" ht="15" hidden="false" customHeight="false" outlineLevel="0" collapsed="false">
      <c r="B16" s="11" t="s">
        <v>69</v>
      </c>
      <c r="C16" s="6" t="s">
        <v>70</v>
      </c>
      <c r="D16" s="6" t="s">
        <v>36</v>
      </c>
      <c r="E16" s="7" t="n">
        <v>1800000</v>
      </c>
      <c r="F16" s="12" t="n">
        <f aca="false">F15-E16</f>
        <v>135100000</v>
      </c>
    </row>
    <row r="17" customFormat="false" ht="15" hidden="false" customHeight="false" outlineLevel="0" collapsed="false">
      <c r="B17" s="11" t="s">
        <v>71</v>
      </c>
      <c r="C17" s="6" t="s">
        <v>72</v>
      </c>
      <c r="D17" s="6" t="s">
        <v>37</v>
      </c>
      <c r="E17" s="7" t="n">
        <v>2500000</v>
      </c>
      <c r="F17" s="12" t="n">
        <f aca="false">F16-E17</f>
        <v>132600000</v>
      </c>
    </row>
    <row r="18" customFormat="false" ht="15" hidden="false" customHeight="false" outlineLevel="0" collapsed="false">
      <c r="B18" s="11" t="s">
        <v>73</v>
      </c>
      <c r="C18" s="6" t="s">
        <v>74</v>
      </c>
      <c r="D18" s="6" t="s">
        <v>38</v>
      </c>
      <c r="E18" s="7" t="n">
        <v>600000</v>
      </c>
      <c r="F18" s="12" t="n">
        <f aca="false">F17-E18</f>
        <v>132000000</v>
      </c>
    </row>
    <row r="19" customFormat="false" ht="15" hidden="false" customHeight="false" outlineLevel="0" collapsed="false">
      <c r="B19" s="11" t="s">
        <v>75</v>
      </c>
      <c r="C19" s="6" t="s">
        <v>76</v>
      </c>
      <c r="D19" s="6" t="s">
        <v>39</v>
      </c>
      <c r="E19" s="7" t="n">
        <v>800000</v>
      </c>
      <c r="F19" s="12" t="n">
        <f aca="false">F18-E19</f>
        <v>131200000</v>
      </c>
    </row>
    <row r="20" customFormat="false" ht="15" hidden="false" customHeight="false" outlineLevel="0" collapsed="false">
      <c r="B20" s="11" t="s">
        <v>77</v>
      </c>
      <c r="C20" s="6" t="s">
        <v>78</v>
      </c>
      <c r="D20" s="6" t="s">
        <v>40</v>
      </c>
      <c r="E20" s="7" t="n">
        <v>1800000</v>
      </c>
      <c r="F20" s="12" t="n">
        <f aca="false">F19-E20</f>
        <v>129400000</v>
      </c>
    </row>
    <row r="21" customFormat="false" ht="15" hidden="false" customHeight="false" outlineLevel="0" collapsed="false">
      <c r="B21" s="11" t="s">
        <v>77</v>
      </c>
      <c r="C21" s="6" t="s">
        <v>79</v>
      </c>
      <c r="D21" s="6" t="s">
        <v>40</v>
      </c>
      <c r="E21" s="7" t="n">
        <v>1800000</v>
      </c>
      <c r="F21" s="12" t="n">
        <f aca="false">F20-E21</f>
        <v>127600000</v>
      </c>
    </row>
    <row r="22" customFormat="false" ht="15" hidden="false" customHeight="false" outlineLevel="0" collapsed="false">
      <c r="B22" s="11" t="s">
        <v>80</v>
      </c>
      <c r="C22" s="6" t="s">
        <v>81</v>
      </c>
      <c r="D22" s="6" t="s">
        <v>30</v>
      </c>
      <c r="E22" s="7" t="n">
        <v>1100000</v>
      </c>
      <c r="F22" s="12" t="n">
        <f aca="false">F21-E22</f>
        <v>126500000</v>
      </c>
    </row>
    <row r="23" customFormat="false" ht="15" hidden="false" customHeight="false" outlineLevel="0" collapsed="false">
      <c r="B23" s="11" t="s">
        <v>82</v>
      </c>
      <c r="C23" s="6" t="s">
        <v>83</v>
      </c>
      <c r="D23" s="6" t="s">
        <v>36</v>
      </c>
      <c r="E23" s="7" t="n">
        <v>650000</v>
      </c>
      <c r="F23" s="12" t="n">
        <f aca="false">F22-E23</f>
        <v>125850000</v>
      </c>
    </row>
    <row r="24" customFormat="false" ht="15" hidden="false" customHeight="false" outlineLevel="0" collapsed="false">
      <c r="B24" s="11" t="s">
        <v>84</v>
      </c>
      <c r="C24" s="6" t="s">
        <v>85</v>
      </c>
      <c r="D24" s="6" t="s">
        <v>33</v>
      </c>
      <c r="E24" s="7" t="n">
        <v>380000</v>
      </c>
      <c r="F24" s="12" t="n">
        <f aca="false">F23-E24</f>
        <v>125470000</v>
      </c>
    </row>
  </sheetData>
  <mergeCells count="1">
    <mergeCell ref="B2:F2"/>
  </mergeCells>
  <dataValidations count="1">
    <dataValidation allowBlank="false" errorStyle="stop" operator="between" showDropDown="false" showErrorMessage="false" showInputMessage="false" sqref="D5:D44" type="list">
      <formula1>"1. Penerimaan Peserta Didik Baru,2. Pengembangan Perpustakaan,3. Kegiatan Pembelajaran &amp; Ekstrakurikuler,4. Asesmen &amp; Evaluasi Pembelajaran,5. Administrasi Kegiatan Sekolah,6. Pengembangan Profesi Guru &amp; Tendik,7. Langganan Daya dan Jasa,8. Pemeliharaan S"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40"/>
    <col collapsed="false" customWidth="true" hidden="false" outlineLevel="0" max="4" min="3" style="0" width="16"/>
    <col collapsed="false" customWidth="true" hidden="false" outlineLevel="0" max="6" min="5" style="0" width="14"/>
  </cols>
  <sheetData>
    <row r="2" customFormat="false" ht="25.5" hidden="false" customHeight="true" outlineLevel="0" collapsed="false">
      <c r="B2" s="4" t="s">
        <v>86</v>
      </c>
      <c r="C2" s="4"/>
      <c r="D2" s="4"/>
      <c r="E2" s="4"/>
      <c r="F2" s="4"/>
    </row>
    <row r="4" customFormat="false" ht="15" hidden="false" customHeight="false" outlineLevel="0" collapsed="false">
      <c r="B4" s="5" t="s">
        <v>26</v>
      </c>
      <c r="C4" s="5" t="s">
        <v>87</v>
      </c>
      <c r="D4" s="5" t="s">
        <v>88</v>
      </c>
      <c r="E4" s="5" t="s">
        <v>89</v>
      </c>
      <c r="F4" s="5" t="s">
        <v>90</v>
      </c>
    </row>
    <row r="5" customFormat="false" ht="15" hidden="false" customHeight="false" outlineLevel="0" collapsed="false">
      <c r="B5" s="13" t="s">
        <v>29</v>
      </c>
      <c r="C5" s="12" t="n">
        <f aca="false">'Pagu Anggaran'!C5</f>
        <v>5000000</v>
      </c>
      <c r="D5" s="12" t="n">
        <f aca="false">SUMIF('BKU Realisasi'!$D$5:$D$24,B5,'BKU Realisasi'!$E$5:$E$24)</f>
        <v>850000</v>
      </c>
      <c r="E5" s="8" t="n">
        <f aca="false">IF(C5=0,0,D5/C5)</f>
        <v>0.17</v>
      </c>
      <c r="F5" s="14" t="str">
        <f aca="false">IF(D5&gt;C5,"OVER PAGU","Aman")</f>
        <v>Aman</v>
      </c>
    </row>
    <row r="6" customFormat="false" ht="15" hidden="false" customHeight="false" outlineLevel="0" collapsed="false">
      <c r="B6" s="13" t="s">
        <v>30</v>
      </c>
      <c r="C6" s="12" t="n">
        <f aca="false">'Pagu Anggaran'!C6</f>
        <v>16000000</v>
      </c>
      <c r="D6" s="12" t="n">
        <f aca="false">SUMIF('BKU Realisasi'!$D$5:$D$24,B6,'BKU Realisasi'!$E$5:$E$24)</f>
        <v>3500000</v>
      </c>
      <c r="E6" s="8" t="n">
        <f aca="false">IF(C6=0,0,D6/C6)</f>
        <v>0.21875</v>
      </c>
      <c r="F6" s="14" t="str">
        <f aca="false">IF(D6&gt;C6,"OVER PAGU","Aman")</f>
        <v>Aman</v>
      </c>
    </row>
    <row r="7" customFormat="false" ht="15" hidden="false" customHeight="false" outlineLevel="0" collapsed="false">
      <c r="B7" s="13" t="s">
        <v>31</v>
      </c>
      <c r="C7" s="12" t="n">
        <f aca="false">'Pagu Anggaran'!C7</f>
        <v>28000000</v>
      </c>
      <c r="D7" s="12" t="n">
        <f aca="false">SUMIF('BKU Realisasi'!$D$5:$D$24,B7,'BKU Realisasi'!$E$5:$E$24)</f>
        <v>1950000</v>
      </c>
      <c r="E7" s="8" t="n">
        <f aca="false">IF(C7=0,0,D7/C7)</f>
        <v>0.0696428571428572</v>
      </c>
      <c r="F7" s="14" t="str">
        <f aca="false">IF(D7&gt;C7,"OVER PAGU","Aman")</f>
        <v>Aman</v>
      </c>
    </row>
    <row r="8" customFormat="false" ht="15" hidden="false" customHeight="false" outlineLevel="0" collapsed="false">
      <c r="B8" s="13" t="s">
        <v>32</v>
      </c>
      <c r="C8" s="12" t="n">
        <f aca="false">'Pagu Anggaran'!C8</f>
        <v>7000000</v>
      </c>
      <c r="D8" s="12" t="n">
        <f aca="false">SUMIF('BKU Realisasi'!$D$5:$D$24,B8,'BKU Realisasi'!$E$5:$E$24)</f>
        <v>900000</v>
      </c>
      <c r="E8" s="8" t="n">
        <f aca="false">IF(C8=0,0,D8/C8)</f>
        <v>0.128571428571429</v>
      </c>
      <c r="F8" s="14" t="str">
        <f aca="false">IF(D8&gt;C8,"OVER PAGU","Aman")</f>
        <v>Aman</v>
      </c>
    </row>
    <row r="9" customFormat="false" ht="15" hidden="false" customHeight="false" outlineLevel="0" collapsed="false">
      <c r="B9" s="13" t="s">
        <v>33</v>
      </c>
      <c r="C9" s="12" t="n">
        <f aca="false">'Pagu Anggaran'!C9</f>
        <v>10000000</v>
      </c>
      <c r="D9" s="12" t="n">
        <f aca="false">SUMIF('BKU Realisasi'!$D$5:$D$24,B9,'BKU Realisasi'!$E$5:$E$24)</f>
        <v>830000</v>
      </c>
      <c r="E9" s="8" t="n">
        <f aca="false">IF(C9=0,0,D9/C9)</f>
        <v>0.083</v>
      </c>
      <c r="F9" s="14" t="str">
        <f aca="false">IF(D9&gt;C9,"OVER PAGU","Aman")</f>
        <v>Aman</v>
      </c>
    </row>
    <row r="10" customFormat="false" ht="15" hidden="false" customHeight="false" outlineLevel="0" collapsed="false">
      <c r="B10" s="13" t="s">
        <v>34</v>
      </c>
      <c r="C10" s="12" t="n">
        <f aca="false">'Pagu Anggaran'!C10</f>
        <v>9000000</v>
      </c>
      <c r="D10" s="12" t="n">
        <f aca="false">SUMIF('BKU Realisasi'!$D$5:$D$24,B10,'BKU Realisasi'!$E$5:$E$24)</f>
        <v>1500000</v>
      </c>
      <c r="E10" s="8" t="n">
        <f aca="false">IF(C10=0,0,D10/C10)</f>
        <v>0.166666666666667</v>
      </c>
      <c r="F10" s="14" t="str">
        <f aca="false">IF(D10&gt;C10,"OVER PAGU","Aman")</f>
        <v>Aman</v>
      </c>
    </row>
    <row r="11" customFormat="false" ht="15" hidden="false" customHeight="false" outlineLevel="0" collapsed="false">
      <c r="B11" s="13" t="s">
        <v>35</v>
      </c>
      <c r="C11" s="12" t="n">
        <f aca="false">'Pagu Anggaran'!C11</f>
        <v>18000000</v>
      </c>
      <c r="D11" s="12" t="n">
        <f aca="false">SUMIF('BKU Realisasi'!$D$5:$D$24,B11,'BKU Realisasi'!$E$5:$E$24)</f>
        <v>1850000</v>
      </c>
      <c r="E11" s="8" t="n">
        <f aca="false">IF(C11=0,0,D11/C11)</f>
        <v>0.102777777777778</v>
      </c>
      <c r="F11" s="14" t="str">
        <f aca="false">IF(D11&gt;C11,"OVER PAGU","Aman")</f>
        <v>Aman</v>
      </c>
    </row>
    <row r="12" customFormat="false" ht="15" hidden="false" customHeight="false" outlineLevel="0" collapsed="false">
      <c r="B12" s="13" t="s">
        <v>36</v>
      </c>
      <c r="C12" s="12" t="n">
        <f aca="false">'Pagu Anggaran'!C12</f>
        <v>25000000</v>
      </c>
      <c r="D12" s="12" t="n">
        <f aca="false">SUMIF('BKU Realisasi'!$D$5:$D$24,B12,'BKU Realisasi'!$E$5:$E$24)</f>
        <v>5650000</v>
      </c>
      <c r="E12" s="8" t="n">
        <f aca="false">IF(C12=0,0,D12/C12)</f>
        <v>0.226</v>
      </c>
      <c r="F12" s="14" t="str">
        <f aca="false">IF(D12&gt;C12,"OVER PAGU","Aman")</f>
        <v>Aman</v>
      </c>
    </row>
    <row r="13" customFormat="false" ht="15" hidden="false" customHeight="false" outlineLevel="0" collapsed="false">
      <c r="B13" s="13" t="s">
        <v>37</v>
      </c>
      <c r="C13" s="12" t="n">
        <f aca="false">'Pagu Anggaran'!C13</f>
        <v>8000000</v>
      </c>
      <c r="D13" s="12" t="n">
        <f aca="false">SUMIF('BKU Realisasi'!$D$5:$D$24,B13,'BKU Realisasi'!$E$5:$E$24)</f>
        <v>2500000</v>
      </c>
      <c r="E13" s="8" t="n">
        <f aca="false">IF(C13=0,0,D13/C13)</f>
        <v>0.3125</v>
      </c>
      <c r="F13" s="14" t="str">
        <f aca="false">IF(D13&gt;C13,"OVER PAGU","Aman")</f>
        <v>Aman</v>
      </c>
    </row>
    <row r="14" customFormat="false" ht="15" hidden="false" customHeight="false" outlineLevel="0" collapsed="false">
      <c r="B14" s="13" t="s">
        <v>38</v>
      </c>
      <c r="C14" s="12" t="n">
        <f aca="false">'Pagu Anggaran'!C14</f>
        <v>4000000</v>
      </c>
      <c r="D14" s="12" t="n">
        <f aca="false">SUMIF('BKU Realisasi'!$D$5:$D$24,B14,'BKU Realisasi'!$E$5:$E$24)</f>
        <v>600000</v>
      </c>
      <c r="E14" s="8" t="n">
        <f aca="false">IF(C14=0,0,D14/C14)</f>
        <v>0.15</v>
      </c>
      <c r="F14" s="14" t="str">
        <f aca="false">IF(D14&gt;C14,"OVER PAGU","Aman")</f>
        <v>Aman</v>
      </c>
    </row>
    <row r="15" customFormat="false" ht="15" hidden="false" customHeight="false" outlineLevel="0" collapsed="false">
      <c r="B15" s="13" t="s">
        <v>39</v>
      </c>
      <c r="C15" s="12" t="n">
        <f aca="false">'Pagu Anggaran'!C15</f>
        <v>5000000</v>
      </c>
      <c r="D15" s="12" t="n">
        <f aca="false">SUMIF('BKU Realisasi'!$D$5:$D$24,B15,'BKU Realisasi'!$E$5:$E$24)</f>
        <v>800000</v>
      </c>
      <c r="E15" s="8" t="n">
        <f aca="false">IF(C15=0,0,D15/C15)</f>
        <v>0.16</v>
      </c>
      <c r="F15" s="14" t="str">
        <f aca="false">IF(D15&gt;C15,"OVER PAGU","Aman")</f>
        <v>Aman</v>
      </c>
    </row>
    <row r="16" customFormat="false" ht="15" hidden="false" customHeight="false" outlineLevel="0" collapsed="false">
      <c r="B16" s="13" t="s">
        <v>40</v>
      </c>
      <c r="C16" s="12" t="n">
        <f aca="false">'Pagu Anggaran'!C16</f>
        <v>15000000</v>
      </c>
      <c r="D16" s="12" t="n">
        <f aca="false">SUMIF('BKU Realisasi'!$D$5:$D$24,B16,'BKU Realisasi'!$E$5:$E$24)</f>
        <v>3600000</v>
      </c>
      <c r="E16" s="8" t="n">
        <f aca="false">IF(C16=0,0,D16/C16)</f>
        <v>0.24</v>
      </c>
      <c r="F16" s="14" t="str">
        <f aca="false">IF(D16&gt;C16,"OVER PAGU","Aman")</f>
        <v>Aman</v>
      </c>
    </row>
    <row r="18" customFormat="false" ht="15" hidden="false" customHeight="false" outlineLevel="0" collapsed="false">
      <c r="B18" s="9" t="s">
        <v>91</v>
      </c>
      <c r="C18" s="15" t="n">
        <f aca="false">SUM(C5:C16)</f>
        <v>150000000</v>
      </c>
      <c r="D18" s="15" t="n">
        <f aca="false">SUM(D5:D16)</f>
        <v>24530000</v>
      </c>
    </row>
  </sheetData>
  <mergeCells count="1">
    <mergeCell ref="B2:F2"/>
  </mergeCells>
  <conditionalFormatting sqref="B5:F16">
    <cfRule type="expression" priority="2" aboveAverage="0" equalAverage="0" bottom="0" percent="0" rank="0" text="" dxfId="0">
      <formula>$D5&gt;$C5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3" min="3" style="0" width="20"/>
  </cols>
  <sheetData>
    <row r="2" customFormat="false" ht="27.75" hidden="false" customHeight="true" outlineLevel="0" collapsed="false">
      <c r="B2" s="16" t="s">
        <v>92</v>
      </c>
      <c r="C2" s="16"/>
    </row>
    <row r="3" customFormat="false" ht="15" hidden="false" customHeight="false" outlineLevel="0" collapsed="false">
      <c r="B3" s="17" t="s">
        <v>93</v>
      </c>
      <c r="C3" s="17"/>
    </row>
    <row r="5" customFormat="false" ht="15" hidden="false" customHeight="false" outlineLevel="0" collapsed="false">
      <c r="B5" s="9" t="s">
        <v>94</v>
      </c>
      <c r="C5" s="12" t="n">
        <f aca="false">'Pagu Anggaran'!C17</f>
        <v>150000000</v>
      </c>
    </row>
    <row r="6" customFormat="false" ht="15" hidden="false" customHeight="false" outlineLevel="0" collapsed="false">
      <c r="B6" s="9" t="s">
        <v>95</v>
      </c>
      <c r="C6" s="12" t="n">
        <f aca="false">'Rekap per Komponen'!D18</f>
        <v>24530000</v>
      </c>
    </row>
    <row r="7" customFormat="false" ht="15" hidden="false" customHeight="false" outlineLevel="0" collapsed="false">
      <c r="B7" s="9" t="s">
        <v>46</v>
      </c>
      <c r="C7" s="12" t="n">
        <f aca="false">'BKU Realisasi'!F24</f>
        <v>125470000</v>
      </c>
    </row>
    <row r="9" customFormat="false" ht="15" hidden="false" customHeight="false" outlineLevel="0" collapsed="false">
      <c r="B9" s="18" t="s">
        <v>96</v>
      </c>
      <c r="C9" s="19" t="n">
        <f aca="false">C6/C5</f>
        <v>0.163533333333333</v>
      </c>
    </row>
    <row r="11" customFormat="false" ht="15" hidden="false" customHeight="false" outlineLevel="0" collapsed="false">
      <c r="B11" s="18" t="s">
        <v>97</v>
      </c>
    </row>
    <row r="12" customFormat="false" ht="15" hidden="false" customHeight="false" outlineLevel="0" collapsed="false">
      <c r="B12" s="20" t="s">
        <v>36</v>
      </c>
      <c r="C12" s="12" t="n">
        <f aca="false">'Rekap per Komponen'!D12</f>
        <v>5650000</v>
      </c>
    </row>
    <row r="13" customFormat="false" ht="15" hidden="false" customHeight="false" outlineLevel="0" collapsed="false">
      <c r="B13" s="20" t="s">
        <v>30</v>
      </c>
      <c r="C13" s="12" t="n">
        <f aca="false">'Rekap per Komponen'!D6</f>
        <v>3500000</v>
      </c>
    </row>
    <row r="14" customFormat="false" ht="15" hidden="false" customHeight="false" outlineLevel="0" collapsed="false">
      <c r="B14" s="20" t="s">
        <v>40</v>
      </c>
      <c r="C14" s="12" t="n">
        <f aca="false">'Rekap per Komponen'!D16</f>
        <v>3600000</v>
      </c>
    </row>
    <row r="15" customFormat="false" ht="15" hidden="false" customHeight="false" outlineLevel="0" collapsed="false">
      <c r="B15" s="20" t="s">
        <v>31</v>
      </c>
      <c r="C15" s="12" t="n">
        <f aca="false">'Rekap per Komponen'!D7</f>
        <v>1950000</v>
      </c>
    </row>
    <row r="16" customFormat="false" ht="15" hidden="false" customHeight="false" outlineLevel="0" collapsed="false">
      <c r="B16" s="20" t="s">
        <v>35</v>
      </c>
      <c r="C16" s="12" t="n">
        <f aca="false">'Rekap per Komponen'!D11</f>
        <v>1850000</v>
      </c>
    </row>
    <row r="18" customFormat="false" ht="25.5" hidden="false" customHeight="true" outlineLevel="0" collapsed="false">
      <c r="B18" s="21" t="s">
        <v>98</v>
      </c>
      <c r="C18" s="21"/>
    </row>
  </sheetData>
  <mergeCells count="3">
    <mergeCell ref="B2:C2"/>
    <mergeCell ref="B3:C3"/>
    <mergeCell ref="B18:C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2026-08-12T22:55:48Z</dcterms:created>
  <dc:creator>openpyxl</dc:creator>
  <dc:description/>
  <dc:language>en-US</dc:language>
  <cp:lastModifiedBy/>
  <dcterms:modified xsi:type="dcterms:W3CDTF">2026-08-12T22:55:48Z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