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Buku Kas Masjid" sheetId="2" state="visible" r:id="rId4"/>
    <sheet name="Rekap per Kategori" sheetId="3" state="visible" r:id="rId5"/>
    <sheet name="Laporan Keuangan Ringka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<sst xmlns="http://schemas.openxmlformats.org/spreadsheetml/2006/main" count="142" uniqueCount="94">
  <si>
    <t xml:space="preserve">Template Laporan Keuangan Masjid Excel 2026</t>
  </si>
  <si>
    <t xml:space="preserve">Tentang File Ini</t>
  </si>
  <si>
    <t xml:space="preserve">File ini membantu bendahara/takmir masjid mencatat kas masuk-keluar, merekap per kategori,</t>
  </si>
  <si>
    <t xml:space="preserve">dan menyusun laporan keuangan ringkas yang transparan untuk dilaporkan ke jamaah.</t>
  </si>
  <si>
    <t xml:space="preserve">Cara Pakai</t>
  </si>
  <si>
    <t xml:space="preserve">1. Buka sheet 'Buku Kas Masjid', catat setiap transaksi di kolom KUNING (Tanggal, Uraian,</t>
  </si>
  <si>
    <t xml:space="preserve">   Kategori, Jenis Masuk/Keluar, Jumlah). Saldo berjalan terhitung otomatis di kolom terakhir.</t>
  </si>
  <si>
    <t xml:space="preserve">2. Buka sheet 'Rekap per Kategori' untuk melihat total tiap kategori pemasukan dan pengeluaran</t>
  </si>
  <si>
    <t xml:space="preserve">   secara otomatis, tanpa perlu menjumlahkan manual satu per satu.</t>
  </si>
  <si>
    <t xml:space="preserve">3. Buka sheet 'Laporan Keuangan Ringkas' untuk versi siap cetak/dibagikan ke jamaah,</t>
  </si>
  <si>
    <t xml:space="preserve">   berisi ringkasan total pemasukan, pengeluaran, dan saldo akhir kas masjid.</t>
  </si>
  <si>
    <t xml:space="preserve">Kategori Pemasukan &amp; Pengeluaran</t>
  </si>
  <si>
    <t xml:space="preserve">Pemasukan: Infak Jumat, Donasi Jamaah, Zakat, Wakaf Tunai, Lain-lain.</t>
  </si>
  <si>
    <t xml:space="preserve">Pengeluaran: Operasional (listrik/air/kebersihan), Honor Marbot/Imam, Kegiatan Keagamaan,</t>
  </si>
  <si>
    <t xml:space="preserve">Pemeliharaan Bangunan, Sosial/Bantuan Dhuafa, Lain-lain.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</si>
  <si>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</si>
  <si>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</si>
  <si>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</si>
  <si>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Prinsip Transparansi</t>
  </si>
  <si>
    <t xml:space="preserve">Laporan keuangan masjid sebaiknya dibagikan rutin (mingguan/bulanan) kepada jamaah, misalnya</t>
  </si>
  <si>
    <t xml:space="preserve">ditempel di papan pengumuman masjid atau dibacakan setelah shalat Jumat, sebagai bentuk</t>
  </si>
  <si>
    <t xml:space="preserve">amanah pengelolaan dana umat.</t>
  </si>
  <si>
    <t xml:space="preserve">Buku Kas Masjid Al-Ikhlas - Agustus 2026</t>
  </si>
  <si>
    <t xml:space="preserve">Tanggal</t>
  </si>
  <si>
    <t xml:space="preserve">Uraian</t>
  </si>
  <si>
    <t xml:space="preserve">Kategori</t>
  </si>
  <si>
    <t xml:space="preserve">Jenis</t>
  </si>
  <si>
    <t xml:space="preserve">Jumlah Masuk</t>
  </si>
  <si>
    <t xml:space="preserve">Jumlah Keluar</t>
  </si>
  <si>
    <t xml:space="preserve">Saldo Berjalan</t>
  </si>
  <si>
    <t xml:space="preserve">2026-08-01</t>
  </si>
  <si>
    <t xml:space="preserve">Saldo awal kas Agustus</t>
  </si>
  <si>
    <t xml:space="preserve">Lain-lain (Masuk)</t>
  </si>
  <si>
    <t xml:space="preserve">Masuk</t>
  </si>
  <si>
    <t xml:space="preserve">Infak Jumat pekan 1</t>
  </si>
  <si>
    <t xml:space="preserve">Infak Jumat</t>
  </si>
  <si>
    <t xml:space="preserve">2026-08-02</t>
  </si>
  <si>
    <t xml:space="preserve">Bayar listrik masjid Juli</t>
  </si>
  <si>
    <t xml:space="preserve">Operasional (Listrik/Air/Kebersihan)</t>
  </si>
  <si>
    <t xml:space="preserve">Keluar</t>
  </si>
  <si>
    <t xml:space="preserve">2026-08-03</t>
  </si>
  <si>
    <t xml:space="preserve">Donasi renovasi dari Bpk. Hasan</t>
  </si>
  <si>
    <t xml:space="preserve">Donasi Jamaah</t>
  </si>
  <si>
    <t xml:space="preserve">2026-08-04</t>
  </si>
  <si>
    <t xml:space="preserve">Honor marbot bulan Agustus</t>
  </si>
  <si>
    <t xml:space="preserve">Honor Marbot/Imam</t>
  </si>
  <si>
    <t xml:space="preserve">2026-08-05</t>
  </si>
  <si>
    <t xml:space="preserve">Bayar air PDAM</t>
  </si>
  <si>
    <t xml:space="preserve">2026-08-08</t>
  </si>
  <si>
    <t xml:space="preserve">Infak Jumat pekan 2</t>
  </si>
  <si>
    <t xml:space="preserve">Zakat mal dari Ibu Aminah</t>
  </si>
  <si>
    <t xml:space="preserve">Zakat</t>
  </si>
  <si>
    <t xml:space="preserve">2026-08-10</t>
  </si>
  <si>
    <t xml:space="preserve">Kajian rutin - konsumsi &amp; honor ustadz</t>
  </si>
  <si>
    <t xml:space="preserve">Kegiatan Keagamaan</t>
  </si>
  <si>
    <t xml:space="preserve">2026-08-12</t>
  </si>
  <si>
    <t xml:space="preserve">Perbaikan atap bocor</t>
  </si>
  <si>
    <t xml:space="preserve">Pemeliharaan Bangunan</t>
  </si>
  <si>
    <t xml:space="preserve">2026-08-14</t>
  </si>
  <si>
    <t xml:space="preserve">Wakaf tunai untuk kas pembangunan</t>
  </si>
  <si>
    <t xml:space="preserve">Wakaf Tunai</t>
  </si>
  <si>
    <t xml:space="preserve">2026-08-15</t>
  </si>
  <si>
    <t xml:space="preserve">Infak Jumat pekan 3</t>
  </si>
  <si>
    <t xml:space="preserve">2026-08-16</t>
  </si>
  <si>
    <t xml:space="preserve">Santunan anak yatim &amp; dhuafa</t>
  </si>
  <si>
    <t xml:space="preserve">Sosial/Bantuan Dhuafa</t>
  </si>
  <si>
    <t xml:space="preserve">2026-08-18</t>
  </si>
  <si>
    <t xml:space="preserve">Kebersihan lingkungan masjid</t>
  </si>
  <si>
    <t xml:space="preserve">2026-08-20</t>
  </si>
  <si>
    <t xml:space="preserve">Donasi kotak amal kegiatan sosial</t>
  </si>
  <si>
    <t xml:space="preserve">2026-08-22</t>
  </si>
  <si>
    <t xml:space="preserve">Infak Jumat pekan 4</t>
  </si>
  <si>
    <t xml:space="preserve">2026-08-24</t>
  </si>
  <si>
    <t xml:space="preserve">Beli perlengkapan sound system</t>
  </si>
  <si>
    <t xml:space="preserve">Lain-lain (Keluar)</t>
  </si>
  <si>
    <t xml:space="preserve">2026-08-26</t>
  </si>
  <si>
    <t xml:space="preserve">Honor imam tarawih tambahan</t>
  </si>
  <si>
    <t xml:space="preserve">2026-08-28</t>
  </si>
  <si>
    <t xml:space="preserve">Peringatan Maulid Nabi - konsumsi</t>
  </si>
  <si>
    <t xml:space="preserve">2026-08-29</t>
  </si>
  <si>
    <t xml:space="preserve">Infak Jumat pekan 5</t>
  </si>
  <si>
    <t xml:space="preserve">Rekap Pemasukan per Kategori</t>
  </si>
  <si>
    <t xml:space="preserve">Total</t>
  </si>
  <si>
    <t xml:space="preserve">TOTAL PEMASUKAN</t>
  </si>
  <si>
    <t xml:space="preserve">Rekap Pengeluaran per Kategori</t>
  </si>
  <si>
    <t xml:space="preserve">TOTAL PENGELUARAN</t>
  </si>
  <si>
    <t xml:space="preserve">LAPORAN KEUANGAN MASJID AL-IKHLAS</t>
  </si>
  <si>
    <t xml:space="preserve">Periode: 1 - 31 Agustus 2026</t>
  </si>
  <si>
    <t xml:space="preserve">Saldo Awal Kas</t>
  </si>
  <si>
    <t xml:space="preserve">Total Pemasukan (Agustus)</t>
  </si>
  <si>
    <t xml:space="preserve">Total Pengeluaran (Agustus)</t>
  </si>
  <si>
    <t xml:space="preserve">SALDO AKHIR KAS</t>
  </si>
  <si>
    <t xml:space="preserve">Rincian Pemasukan Terbesar</t>
  </si>
  <si>
    <t xml:space="preserve">Catatan: laporan ini otomatis mengambil data dari sheet Buku Kas Masjid dan Rekap per Kategori.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</si>
</sst>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65F4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65F46"/>
      <name val="Arial"/>
      <family val="0"/>
      <charset val="1"/>
    </font>
    <font>
      <b val="true"/>
      <sz val="12"/>
      <color rgb="FF065F46"/>
      <name val="Arial"/>
      <family val="0"/>
      <charset val="1"/>
    </font>
    <font>
      <b val="true"/>
      <sz val="10"/>
      <color rgb="FFB91C1C"/>
      <name val="Arial"/>
      <family val="0"/>
      <charset val="1"/>
    </font>
    <font>
      <i val="true"/>
      <sz val="9"/>
      <color rgb="FF64748B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65F46"/>
        <bgColor rgb="FF047857"/>
      </patternFill>
    </fill>
    <fill>
      <patternFill patternType="solid">
        <fgColor rgb="FF047857"/>
        <bgColor rgb="FF065F46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  <fill>
      <patternFill patternType="solid">
        <fgColor rgb="FFA7F3D0"/>
        <bgColor rgb="FFD1FAE5"/>
      </patternFill>
    </fill>
    <fill>
      <patternFill patternType="solid">
        <fgColor rgb="FFFEE2E2"/>
        <bgColor rgb="FFFECACA"/>
      </patternFill>
    </fill>
    <fill>
      <patternFill patternType="solid">
        <fgColor rgb="FFFECACA"/>
        <bgColor rgb="FFFEE2E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47857"/>
      <rgbColor rgb="FFC0C0C0"/>
      <rgbColor rgb="FF808080"/>
      <rgbColor rgb="FF9999FF"/>
      <rgbColor rgb="FF993366"/>
      <rgbColor rgb="FFFFFFCC"/>
      <rgbColor rgb="FFA7F3D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CCFFFF"/>
      <rgbColor rgb="FFD1FAE5"/>
      <rgbColor rgb="FFFEE2E2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B91C1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/>
    </row>
    <row r="8" customFormat="false" ht="15" hidden="false" customHeight="false" outlineLevel="0" collapsed="false">
      <c r="B8" s="3" t="s">
        <v>4</v>
      </c>
    </row>
    <row r="9" customFormat="false" ht="15" hidden="false" customHeight="false" outlineLevel="0" collapsed="false">
      <c r="B9" s="2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/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/>
    </row>
    <row r="21" customFormat="false" ht="15" hidden="false" customHeight="false" outlineLevel="0" collapsed="false">
      <c r="B21" s="3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/>
    </row>
    <row r="25" customFormat="false" ht="15" hidden="false" customHeight="false" outlineLevel="0" collapsed="false">
      <c r="B25" s="3" t="s">
        <v>18</v>
      </c>
    </row>
    <row r="26" customFormat="false" ht="15" hidden="false" customHeight="false" outlineLevel="0" collapsed="false">
      <c r="B26" s="2" t="s">
        <v>19</v>
      </c>
    </row>
    <row r="27" customFormat="false" ht="15" hidden="false" customHeight="false" outlineLevel="0" collapsed="false">
      <c r="B27" s="2" t="s">
        <v>20</v>
      </c>
    </row>
    <row r="28" customFormat="false" ht="15" hidden="false" customHeight="false" outlineLevel="0" collapsed="false">
      <c r="B28" s="2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26"/>
    <col collapsed="false" customWidth="true" hidden="false" outlineLevel="0" max="4" min="4" style="0" width="20"/>
    <col collapsed="false" customWidth="true" hidden="false" outlineLevel="0" max="5" min="5" style="0" width="10"/>
    <col collapsed="false" customWidth="true" hidden="false" outlineLevel="0" max="7" min="6" style="0" width="14"/>
    <col collapsed="false" customWidth="true" hidden="false" outlineLevel="0" max="8" min="8" style="0" width="16"/>
  </cols>
  <sheetData>
    <row r="2" customFormat="false" ht="25.5" hidden="false" customHeight="true" outlineLevel="0" collapsed="false">
      <c r="B2" s="4" t="s">
        <v>22</v>
      </c>
      <c r="C2" s="4"/>
      <c r="D2" s="4"/>
      <c r="E2" s="4"/>
      <c r="F2" s="4"/>
      <c r="G2" s="4"/>
      <c r="H2" s="4"/>
    </row>
    <row r="4" customFormat="false" ht="30" hidden="false" customHeight="true" outlineLevel="0" collapsed="false"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 customFormat="false" ht="15" hidden="false" customHeight="false" outlineLevel="0" collapsed="false">
      <c r="B5" s="6" t="s">
        <v>30</v>
      </c>
      <c r="C5" s="7" t="s">
        <v>31</v>
      </c>
      <c r="D5" s="7" t="s">
        <v>32</v>
      </c>
      <c r="E5" s="6" t="s">
        <v>33</v>
      </c>
      <c r="F5" s="8" t="n">
        <v>3500000</v>
      </c>
      <c r="G5" s="8"/>
      <c r="H5" s="9" t="n">
        <f aca="false">F5-G5</f>
        <v>3500000</v>
      </c>
    </row>
    <row r="6" customFormat="false" ht="15" hidden="false" customHeight="false" outlineLevel="0" collapsed="false">
      <c r="B6" s="6" t="s">
        <v>30</v>
      </c>
      <c r="C6" s="7" t="s">
        <v>34</v>
      </c>
      <c r="D6" s="7" t="s">
        <v>35</v>
      </c>
      <c r="E6" s="6" t="s">
        <v>33</v>
      </c>
      <c r="F6" s="8" t="n">
        <v>2150000</v>
      </c>
      <c r="G6" s="8"/>
      <c r="H6" s="9" t="n">
        <f aca="false">H5+F6-G6</f>
        <v>5650000</v>
      </c>
    </row>
    <row r="7" customFormat="false" ht="15" hidden="false" customHeight="false" outlineLevel="0" collapsed="false">
      <c r="B7" s="6" t="s">
        <v>36</v>
      </c>
      <c r="C7" s="7" t="s">
        <v>37</v>
      </c>
      <c r="D7" s="7" t="s">
        <v>38</v>
      </c>
      <c r="E7" s="6" t="s">
        <v>39</v>
      </c>
      <c r="F7" s="8"/>
      <c r="G7" s="8" t="n">
        <v>850000</v>
      </c>
      <c r="H7" s="9" t="n">
        <f aca="false">H6+F7-G7</f>
        <v>4800000</v>
      </c>
    </row>
    <row r="8" customFormat="false" ht="15" hidden="false" customHeight="false" outlineLevel="0" collapsed="false">
      <c r="B8" s="6" t="s">
        <v>40</v>
      </c>
      <c r="C8" s="7" t="s">
        <v>41</v>
      </c>
      <c r="D8" s="7" t="s">
        <v>42</v>
      </c>
      <c r="E8" s="6" t="s">
        <v>33</v>
      </c>
      <c r="F8" s="8" t="n">
        <v>5000000</v>
      </c>
      <c r="G8" s="8"/>
      <c r="H8" s="9" t="n">
        <f aca="false">H7+F8-G8</f>
        <v>9800000</v>
      </c>
    </row>
    <row r="9" customFormat="false" ht="15" hidden="false" customHeight="false" outlineLevel="0" collapsed="false">
      <c r="B9" s="6" t="s">
        <v>43</v>
      </c>
      <c r="C9" s="7" t="s">
        <v>44</v>
      </c>
      <c r="D9" s="7" t="s">
        <v>45</v>
      </c>
      <c r="E9" s="6" t="s">
        <v>39</v>
      </c>
      <c r="F9" s="8"/>
      <c r="G9" s="8" t="n">
        <v>1200000</v>
      </c>
      <c r="H9" s="9" t="n">
        <f aca="false">H8+F9-G9</f>
        <v>8600000</v>
      </c>
    </row>
    <row r="10" customFormat="false" ht="15" hidden="false" customHeight="false" outlineLevel="0" collapsed="false">
      <c r="B10" s="6" t="s">
        <v>46</v>
      </c>
      <c r="C10" s="7" t="s">
        <v>47</v>
      </c>
      <c r="D10" s="7" t="s">
        <v>38</v>
      </c>
      <c r="E10" s="6" t="s">
        <v>39</v>
      </c>
      <c r="F10" s="8"/>
      <c r="G10" s="8" t="n">
        <v>180000</v>
      </c>
      <c r="H10" s="9" t="n">
        <f aca="false">H9+F10-G10</f>
        <v>8420000</v>
      </c>
    </row>
    <row r="11" customFormat="false" ht="15" hidden="false" customHeight="false" outlineLevel="0" collapsed="false">
      <c r="B11" s="6" t="s">
        <v>48</v>
      </c>
      <c r="C11" s="7" t="s">
        <v>49</v>
      </c>
      <c r="D11" s="7" t="s">
        <v>35</v>
      </c>
      <c r="E11" s="6" t="s">
        <v>33</v>
      </c>
      <c r="F11" s="8" t="n">
        <v>1980000</v>
      </c>
      <c r="G11" s="8"/>
      <c r="H11" s="9" t="n">
        <f aca="false">H10+F11-G11</f>
        <v>10400000</v>
      </c>
    </row>
    <row r="12" customFormat="false" ht="15" hidden="false" customHeight="false" outlineLevel="0" collapsed="false">
      <c r="B12" s="6" t="s">
        <v>48</v>
      </c>
      <c r="C12" s="7" t="s">
        <v>50</v>
      </c>
      <c r="D12" s="7" t="s">
        <v>51</v>
      </c>
      <c r="E12" s="6" t="s">
        <v>33</v>
      </c>
      <c r="F12" s="8" t="n">
        <v>3000000</v>
      </c>
      <c r="G12" s="8"/>
      <c r="H12" s="9" t="n">
        <f aca="false">H11+F12-G12</f>
        <v>13400000</v>
      </c>
    </row>
    <row r="13" customFormat="false" ht="15" hidden="false" customHeight="false" outlineLevel="0" collapsed="false">
      <c r="B13" s="6" t="s">
        <v>52</v>
      </c>
      <c r="C13" s="7" t="s">
        <v>53</v>
      </c>
      <c r="D13" s="7" t="s">
        <v>54</v>
      </c>
      <c r="E13" s="6" t="s">
        <v>39</v>
      </c>
      <c r="F13" s="8"/>
      <c r="G13" s="8" t="n">
        <v>650000</v>
      </c>
      <c r="H13" s="9" t="n">
        <f aca="false">H12+F13-G13</f>
        <v>12750000</v>
      </c>
    </row>
    <row r="14" customFormat="false" ht="15" hidden="false" customHeight="false" outlineLevel="0" collapsed="false">
      <c r="B14" s="6" t="s">
        <v>55</v>
      </c>
      <c r="C14" s="7" t="s">
        <v>56</v>
      </c>
      <c r="D14" s="7" t="s">
        <v>57</v>
      </c>
      <c r="E14" s="6" t="s">
        <v>39</v>
      </c>
      <c r="F14" s="8"/>
      <c r="G14" s="8" t="n">
        <v>1750000</v>
      </c>
      <c r="H14" s="9" t="n">
        <f aca="false">H13+F14-G14</f>
        <v>11000000</v>
      </c>
    </row>
    <row r="15" customFormat="false" ht="15" hidden="false" customHeight="false" outlineLevel="0" collapsed="false">
      <c r="B15" s="6" t="s">
        <v>58</v>
      </c>
      <c r="C15" s="7" t="s">
        <v>59</v>
      </c>
      <c r="D15" s="7" t="s">
        <v>60</v>
      </c>
      <c r="E15" s="6" t="s">
        <v>33</v>
      </c>
      <c r="F15" s="8" t="n">
        <v>10000000</v>
      </c>
      <c r="G15" s="8"/>
      <c r="H15" s="9" t="n">
        <f aca="false">H14+F15-G15</f>
        <v>21000000</v>
      </c>
    </row>
    <row r="16" customFormat="false" ht="15" hidden="false" customHeight="false" outlineLevel="0" collapsed="false">
      <c r="B16" s="6" t="s">
        <v>61</v>
      </c>
      <c r="C16" s="7" t="s">
        <v>62</v>
      </c>
      <c r="D16" s="7" t="s">
        <v>35</v>
      </c>
      <c r="E16" s="6" t="s">
        <v>33</v>
      </c>
      <c r="F16" s="8" t="n">
        <v>2340000</v>
      </c>
      <c r="G16" s="8"/>
      <c r="H16" s="9" t="n">
        <f aca="false">H15+F16-G16</f>
        <v>23340000</v>
      </c>
    </row>
    <row r="17" customFormat="false" ht="15" hidden="false" customHeight="false" outlineLevel="0" collapsed="false">
      <c r="B17" s="6" t="s">
        <v>63</v>
      </c>
      <c r="C17" s="7" t="s">
        <v>64</v>
      </c>
      <c r="D17" s="7" t="s">
        <v>65</v>
      </c>
      <c r="E17" s="6" t="s">
        <v>39</v>
      </c>
      <c r="F17" s="8"/>
      <c r="G17" s="8" t="n">
        <v>1500000</v>
      </c>
      <c r="H17" s="9" t="n">
        <f aca="false">H16+F17-G17</f>
        <v>21840000</v>
      </c>
    </row>
    <row r="18" customFormat="false" ht="15" hidden="false" customHeight="false" outlineLevel="0" collapsed="false">
      <c r="B18" s="6" t="s">
        <v>66</v>
      </c>
      <c r="C18" s="7" t="s">
        <v>67</v>
      </c>
      <c r="D18" s="7" t="s">
        <v>38</v>
      </c>
      <c r="E18" s="6" t="s">
        <v>39</v>
      </c>
      <c r="F18" s="8"/>
      <c r="G18" s="8" t="n">
        <v>300000</v>
      </c>
      <c r="H18" s="9" t="n">
        <f aca="false">H17+F18-G18</f>
        <v>21540000</v>
      </c>
    </row>
    <row r="19" customFormat="false" ht="15" hidden="false" customHeight="false" outlineLevel="0" collapsed="false">
      <c r="B19" s="6" t="s">
        <v>68</v>
      </c>
      <c r="C19" s="7" t="s">
        <v>69</v>
      </c>
      <c r="D19" s="7" t="s">
        <v>42</v>
      </c>
      <c r="E19" s="6" t="s">
        <v>33</v>
      </c>
      <c r="F19" s="8" t="n">
        <v>1250000</v>
      </c>
      <c r="G19" s="8"/>
      <c r="H19" s="9" t="n">
        <f aca="false">H18+F19-G19</f>
        <v>22790000</v>
      </c>
    </row>
    <row r="20" customFormat="false" ht="15" hidden="false" customHeight="false" outlineLevel="0" collapsed="false">
      <c r="B20" s="6" t="s">
        <v>70</v>
      </c>
      <c r="C20" s="7" t="s">
        <v>71</v>
      </c>
      <c r="D20" s="7" t="s">
        <v>35</v>
      </c>
      <c r="E20" s="6" t="s">
        <v>33</v>
      </c>
      <c r="F20" s="8" t="n">
        <v>2075000</v>
      </c>
      <c r="G20" s="8"/>
      <c r="H20" s="9" t="n">
        <f aca="false">H19+F20-G20</f>
        <v>24865000</v>
      </c>
    </row>
    <row r="21" customFormat="false" ht="15" hidden="false" customHeight="false" outlineLevel="0" collapsed="false">
      <c r="B21" s="6" t="s">
        <v>72</v>
      </c>
      <c r="C21" s="7" t="s">
        <v>73</v>
      </c>
      <c r="D21" s="7" t="s">
        <v>74</v>
      </c>
      <c r="E21" s="6" t="s">
        <v>39</v>
      </c>
      <c r="F21" s="8"/>
      <c r="G21" s="8" t="n">
        <v>950000</v>
      </c>
      <c r="H21" s="9" t="n">
        <f aca="false">H20+F21-G21</f>
        <v>23915000</v>
      </c>
    </row>
    <row r="22" customFormat="false" ht="15" hidden="false" customHeight="false" outlineLevel="0" collapsed="false">
      <c r="B22" s="6" t="s">
        <v>75</v>
      </c>
      <c r="C22" s="7" t="s">
        <v>76</v>
      </c>
      <c r="D22" s="7" t="s">
        <v>45</v>
      </c>
      <c r="E22" s="6" t="s">
        <v>39</v>
      </c>
      <c r="F22" s="8"/>
      <c r="G22" s="8" t="n">
        <v>400000</v>
      </c>
      <c r="H22" s="9" t="n">
        <f aca="false">H21+F22-G22</f>
        <v>23515000</v>
      </c>
    </row>
    <row r="23" customFormat="false" ht="15" hidden="false" customHeight="false" outlineLevel="0" collapsed="false">
      <c r="B23" s="6" t="s">
        <v>77</v>
      </c>
      <c r="C23" s="7" t="s">
        <v>78</v>
      </c>
      <c r="D23" s="7" t="s">
        <v>54</v>
      </c>
      <c r="E23" s="6" t="s">
        <v>39</v>
      </c>
      <c r="F23" s="8"/>
      <c r="G23" s="8" t="n">
        <v>1100000</v>
      </c>
      <c r="H23" s="9" t="n">
        <f aca="false">H22+F23-G23</f>
        <v>22415000</v>
      </c>
    </row>
    <row r="24" customFormat="false" ht="15" hidden="false" customHeight="false" outlineLevel="0" collapsed="false">
      <c r="B24" s="6" t="s">
        <v>79</v>
      </c>
      <c r="C24" s="7" t="s">
        <v>80</v>
      </c>
      <c r="D24" s="7" t="s">
        <v>35</v>
      </c>
      <c r="E24" s="6" t="s">
        <v>33</v>
      </c>
      <c r="F24" s="8" t="n">
        <v>1890000</v>
      </c>
      <c r="G24" s="8"/>
      <c r="H24" s="9" t="n">
        <f aca="false">H23+F24-G24</f>
        <v>24305000</v>
      </c>
    </row>
  </sheetData>
  <mergeCells count="1">
    <mergeCell ref="B2:H2"/>
  </mergeCells>
  <dataValidations count="2">
    <dataValidation allowBlank="false" errorStyle="stop" operator="between" showDropDown="false" showErrorMessage="false" showInputMessage="false" sqref="D5:D39" type="list">
      <formula1>"Infak Jumat,Donasi Jamaah,Zakat,Wakaf Tunai,Lain-lain (Masuk),Operasional (Listrik/Air/Kebersihan),Honor Marbot/Imam,Kegiatan Keagamaan,Pemeliharaan Bangunan,Sosial/Bantuan Dhuafa,Lain-lain (Keluar)"</formula1>
      <formula2>0</formula2>
    </dataValidation>
    <dataValidation allowBlank="false" errorStyle="stop" operator="between" showDropDown="false" showErrorMessage="false" showInputMessage="false" sqref="E5:E39" type="list">
      <formula1>"Masuk,Keluar"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18"/>
  </cols>
  <sheetData>
    <row r="2" customFormat="false" ht="25.5" hidden="false" customHeight="true" outlineLevel="0" collapsed="false">
      <c r="B2" s="4" t="s">
        <v>81</v>
      </c>
      <c r="C2" s="4"/>
    </row>
    <row r="4" customFormat="false" ht="15" hidden="false" customHeight="false" outlineLevel="0" collapsed="false">
      <c r="B4" s="5" t="s">
        <v>25</v>
      </c>
      <c r="C4" s="5" t="s">
        <v>82</v>
      </c>
    </row>
    <row r="5" customFormat="false" ht="15" hidden="false" customHeight="false" outlineLevel="0" collapsed="false">
      <c r="B5" s="10" t="s">
        <v>35</v>
      </c>
      <c r="C5" s="9" t="n">
        <f aca="false">SUMIFS('Buku Kas Masjid'!$F$5:$F$24,'Buku Kas Masjid'!$D$5:$D$24,B5)</f>
        <v>10435000</v>
      </c>
    </row>
    <row r="6" customFormat="false" ht="15" hidden="false" customHeight="false" outlineLevel="0" collapsed="false">
      <c r="B6" s="10" t="s">
        <v>42</v>
      </c>
      <c r="C6" s="9" t="n">
        <f aca="false">SUMIFS('Buku Kas Masjid'!$F$5:$F$24,'Buku Kas Masjid'!$D$5:$D$24,B6)</f>
        <v>6250000</v>
      </c>
    </row>
    <row r="7" customFormat="false" ht="15" hidden="false" customHeight="false" outlineLevel="0" collapsed="false">
      <c r="B7" s="10" t="s">
        <v>51</v>
      </c>
      <c r="C7" s="9" t="n">
        <f aca="false">SUMIFS('Buku Kas Masjid'!$F$5:$F$24,'Buku Kas Masjid'!$D$5:$D$24,B7)</f>
        <v>3000000</v>
      </c>
    </row>
    <row r="8" customFormat="false" ht="15" hidden="false" customHeight="false" outlineLevel="0" collapsed="false">
      <c r="B8" s="10" t="s">
        <v>60</v>
      </c>
      <c r="C8" s="9" t="n">
        <f aca="false">SUMIFS('Buku Kas Masjid'!$F$5:$F$24,'Buku Kas Masjid'!$D$5:$D$24,B8)</f>
        <v>10000000</v>
      </c>
    </row>
    <row r="9" customFormat="false" ht="15" hidden="false" customHeight="false" outlineLevel="0" collapsed="false">
      <c r="B9" s="10" t="s">
        <v>32</v>
      </c>
      <c r="C9" s="9" t="n">
        <f aca="false">SUMIFS('Buku Kas Masjid'!$F$5:$F$24,'Buku Kas Masjid'!$D$5:$D$24,B9)</f>
        <v>3500000</v>
      </c>
    </row>
    <row r="10" customFormat="false" ht="15" hidden="false" customHeight="false" outlineLevel="0" collapsed="false">
      <c r="B10" s="11" t="s">
        <v>83</v>
      </c>
      <c r="C10" s="12" t="n">
        <f aca="false">SUM(C5:C9)</f>
        <v>33185000</v>
      </c>
    </row>
    <row r="12" customFormat="false" ht="15" hidden="false" customHeight="false" outlineLevel="0" collapsed="false">
      <c r="B12" s="13" t="s">
        <v>84</v>
      </c>
    </row>
    <row r="13" customFormat="false" ht="15" hidden="false" customHeight="false" outlineLevel="0" collapsed="false">
      <c r="B13" s="5" t="s">
        <v>25</v>
      </c>
      <c r="C13" s="5" t="s">
        <v>82</v>
      </c>
    </row>
    <row r="14" customFormat="false" ht="15" hidden="false" customHeight="false" outlineLevel="0" collapsed="false">
      <c r="B14" s="10" t="s">
        <v>38</v>
      </c>
      <c r="C14" s="14" t="n">
        <f aca="false">SUMIFS('Buku Kas Masjid'!$G$5:$G$24,'Buku Kas Masjid'!$D$5:$D$24,B14)</f>
        <v>1330000</v>
      </c>
    </row>
    <row r="15" customFormat="false" ht="15" hidden="false" customHeight="false" outlineLevel="0" collapsed="false">
      <c r="B15" s="10" t="s">
        <v>45</v>
      </c>
      <c r="C15" s="14" t="n">
        <f aca="false">SUMIFS('Buku Kas Masjid'!$G$5:$G$24,'Buku Kas Masjid'!$D$5:$D$24,B15)</f>
        <v>1600000</v>
      </c>
    </row>
    <row r="16" customFormat="false" ht="15" hidden="false" customHeight="false" outlineLevel="0" collapsed="false">
      <c r="B16" s="10" t="s">
        <v>54</v>
      </c>
      <c r="C16" s="14" t="n">
        <f aca="false">SUMIFS('Buku Kas Masjid'!$G$5:$G$24,'Buku Kas Masjid'!$D$5:$D$24,B16)</f>
        <v>1750000</v>
      </c>
    </row>
    <row r="17" customFormat="false" ht="15" hidden="false" customHeight="false" outlineLevel="0" collapsed="false">
      <c r="B17" s="10" t="s">
        <v>57</v>
      </c>
      <c r="C17" s="14" t="n">
        <f aca="false">SUMIFS('Buku Kas Masjid'!$G$5:$G$24,'Buku Kas Masjid'!$D$5:$D$24,B17)</f>
        <v>1750000</v>
      </c>
    </row>
    <row r="18" customFormat="false" ht="15" hidden="false" customHeight="false" outlineLevel="0" collapsed="false">
      <c r="B18" s="10" t="s">
        <v>65</v>
      </c>
      <c r="C18" s="14" t="n">
        <f aca="false">SUMIFS('Buku Kas Masjid'!$G$5:$G$24,'Buku Kas Masjid'!$D$5:$D$24,B18)</f>
        <v>1500000</v>
      </c>
    </row>
    <row r="19" customFormat="false" ht="15" hidden="false" customHeight="false" outlineLevel="0" collapsed="false">
      <c r="B19" s="10" t="s">
        <v>74</v>
      </c>
      <c r="C19" s="14" t="n">
        <f aca="false">SUMIFS('Buku Kas Masjid'!$G$5:$G$24,'Buku Kas Masjid'!$D$5:$D$24,B19)</f>
        <v>950000</v>
      </c>
    </row>
    <row r="20" customFormat="false" ht="15" hidden="false" customHeight="false" outlineLevel="0" collapsed="false">
      <c r="B20" s="11" t="s">
        <v>85</v>
      </c>
      <c r="C20" s="15" t="n">
        <f aca="false">SUM(C14:C19)</f>
        <v>8880000</v>
      </c>
    </row>
  </sheetData>
  <mergeCells count="1">
    <mergeCell ref="B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0"/>
  </cols>
  <sheetData>
    <row r="2" customFormat="false" ht="27.75" hidden="false" customHeight="true" outlineLevel="0" collapsed="false">
      <c r="B2" s="16" t="s">
        <v>86</v>
      </c>
      <c r="C2" s="16"/>
    </row>
    <row r="3" customFormat="false" ht="15" hidden="false" customHeight="false" outlineLevel="0" collapsed="false">
      <c r="B3" s="17" t="s">
        <v>87</v>
      </c>
      <c r="C3" s="17"/>
    </row>
    <row r="5" customFormat="false" ht="15" hidden="false" customHeight="false" outlineLevel="0" collapsed="false">
      <c r="B5" s="11" t="s">
        <v>88</v>
      </c>
      <c r="C5" s="9" t="n">
        <f aca="false">'Buku Kas Masjid'!H5</f>
        <v>3500000</v>
      </c>
    </row>
    <row r="6" customFormat="false" ht="15" hidden="false" customHeight="false" outlineLevel="0" collapsed="false">
      <c r="B6" s="11" t="s">
        <v>89</v>
      </c>
      <c r="C6" s="9" t="n">
        <f aca="false">'Rekap per Kategori'!C10-'Buku Kas Masjid'!F5</f>
        <v>29685000</v>
      </c>
    </row>
    <row r="7" customFormat="false" ht="15" hidden="false" customHeight="false" outlineLevel="0" collapsed="false">
      <c r="B7" s="11" t="s">
        <v>90</v>
      </c>
      <c r="C7" s="9" t="n">
        <f aca="false">'Rekap per Kategori'!C20</f>
        <v>8880000</v>
      </c>
    </row>
    <row r="9" customFormat="false" ht="15" hidden="false" customHeight="false" outlineLevel="0" collapsed="false">
      <c r="B9" s="13" t="s">
        <v>91</v>
      </c>
      <c r="C9" s="18" t="n">
        <f aca="false">C5+C6-C7</f>
        <v>24305000</v>
      </c>
    </row>
    <row r="11" customFormat="false" ht="15" hidden="false" customHeight="false" outlineLevel="0" collapsed="false">
      <c r="B11" s="19" t="s">
        <v>92</v>
      </c>
    </row>
    <row r="12" customFormat="false" ht="15" hidden="false" customHeight="false" outlineLevel="0" collapsed="false">
      <c r="B12" s="20" t="s">
        <v>35</v>
      </c>
      <c r="C12" s="9" t="n">
        <f aca="false">'Rekap per Kategori'!C5</f>
        <v>10435000</v>
      </c>
    </row>
    <row r="13" customFormat="false" ht="15" hidden="false" customHeight="false" outlineLevel="0" collapsed="false">
      <c r="B13" s="20" t="s">
        <v>42</v>
      </c>
      <c r="C13" s="9" t="n">
        <f aca="false">'Rekap per Kategori'!C6</f>
        <v>6250000</v>
      </c>
    </row>
    <row r="14" customFormat="false" ht="15" hidden="false" customHeight="false" outlineLevel="0" collapsed="false">
      <c r="B14" s="20" t="s">
        <v>51</v>
      </c>
      <c r="C14" s="9" t="n">
        <f aca="false">'Rekap per Kategori'!C7</f>
        <v>3000000</v>
      </c>
    </row>
    <row r="15" customFormat="false" ht="15" hidden="false" customHeight="false" outlineLevel="0" collapsed="false">
      <c r="B15" s="20" t="s">
        <v>60</v>
      </c>
      <c r="C15" s="9" t="n">
        <f aca="false">'Rekap per Kategori'!C8</f>
        <v>10000000</v>
      </c>
    </row>
    <row r="16" customFormat="false" ht="15" hidden="false" customHeight="false" outlineLevel="0" collapsed="false">
      <c r="B16" s="20" t="s">
        <v>32</v>
      </c>
      <c r="C16" s="9" t="n">
        <f aca="false">'Rekap per Kategori'!C9</f>
        <v>3500000</v>
      </c>
    </row>
    <row r="18" customFormat="false" ht="15" hidden="false" customHeight="false" outlineLevel="0" collapsed="false">
      <c r="B18" s="21" t="s">
        <v>93</v>
      </c>
      <c r="C18" s="21"/>
    </row>
  </sheetData>
  <mergeCells count="3">
    <mergeCell ref="B2:C2"/>
    <mergeCell ref="B3:C3"/>
    <mergeCell ref="B18:C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2026-08-12T14:43:37Z</dcterms:created>
  <dc:creator>openpyxl</dc:creator>
  <dc:description/>
  <dc:language>en-US</dc:language>
  <cp:lastModifiedBy/>
  <dcterms:modified xsi:type="dcterms:W3CDTF">2026-08-12T14:43:37Z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